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25" yWindow="-300" windowWidth="11355" windowHeight="6255" tabRatio="700" activeTab="4"/>
  </bookViews>
  <sheets>
    <sheet name="budynki" sheetId="1" r:id="rId1"/>
    <sheet name="elektronika" sheetId="2" r:id="rId2"/>
    <sheet name="auta" sheetId="5" r:id="rId3"/>
    <sheet name="szkody" sheetId="6" r:id="rId4"/>
    <sheet name="środki trwałe" sheetId="7" r:id="rId5"/>
  </sheets>
  <definedNames>
    <definedName name="_xlnm.Print_Area" localSheetId="2">auta!$A$1:$S$61</definedName>
    <definedName name="_xlnm.Print_Area" localSheetId="0">budynki!$A$1:$I$103</definedName>
    <definedName name="_xlnm.Print_Area" localSheetId="1">elektronika!$A$1:$E$275</definedName>
    <definedName name="_xlnm.Print_Area" localSheetId="3">szkody!$A$1:$E$54</definedName>
    <definedName name="_xlnm.Print_Area" localSheetId="4">'środki trwałe'!$A$1:$H$28</definedName>
  </definedNames>
  <calcPr calcId="125725"/>
</workbook>
</file>

<file path=xl/calcChain.xml><?xml version="1.0" encoding="utf-8"?>
<calcChain xmlns="http://schemas.openxmlformats.org/spreadsheetml/2006/main">
  <c r="E51" i="1"/>
  <c r="D205" i="2"/>
  <c r="D195"/>
  <c r="D172"/>
  <c r="D153"/>
  <c r="D138"/>
  <c r="D125"/>
  <c r="D108"/>
  <c r="D94"/>
  <c r="D69"/>
  <c r="D59"/>
  <c r="D4" i="7"/>
  <c r="E79" i="1" l="1"/>
  <c r="E54" l="1"/>
  <c r="D249" i="2" l="1"/>
  <c r="E15" i="7" l="1"/>
  <c r="E82" i="1"/>
  <c r="D5" i="7"/>
  <c r="D15" s="1"/>
  <c r="D198" i="2"/>
  <c r="D129"/>
  <c r="E76" i="1"/>
  <c r="D240" i="2"/>
  <c r="E73" i="1"/>
  <c r="D237" i="2"/>
  <c r="D188"/>
  <c r="E70" i="1"/>
  <c r="D230" i="2"/>
  <c r="D181"/>
  <c r="D100"/>
  <c r="D221"/>
  <c r="D175"/>
  <c r="D150"/>
  <c r="D56"/>
  <c r="D44"/>
  <c r="D29"/>
  <c r="D15"/>
  <c r="D8"/>
  <c r="D208"/>
  <c r="D141"/>
  <c r="D215"/>
  <c r="E64" i="1" l="1"/>
  <c r="E84" s="1"/>
</calcChain>
</file>

<file path=xl/sharedStrings.xml><?xml version="1.0" encoding="utf-8"?>
<sst xmlns="http://schemas.openxmlformats.org/spreadsheetml/2006/main" count="764" uniqueCount="505">
  <si>
    <t>lp.</t>
  </si>
  <si>
    <t>rok budowy</t>
  </si>
  <si>
    <t>wartość (początkowa)</t>
  </si>
  <si>
    <t>nazwa środka trwałego</t>
  </si>
  <si>
    <t>rok produkcji</t>
  </si>
  <si>
    <t>Lp.</t>
  </si>
  <si>
    <t>Marka</t>
  </si>
  <si>
    <t>Nr podw./ nadw.</t>
  </si>
  <si>
    <t>Nr silnika</t>
  </si>
  <si>
    <t>Nr rej.</t>
  </si>
  <si>
    <t>Poj.</t>
  </si>
  <si>
    <t>Rok</t>
  </si>
  <si>
    <t>Od</t>
  </si>
  <si>
    <t>Do</t>
  </si>
  <si>
    <t>lokalizacja (adres)</t>
  </si>
  <si>
    <t>Dane pojazdów</t>
  </si>
  <si>
    <t>Liczba szkód</t>
  </si>
  <si>
    <t>Suma wypłaconych odszkodowań</t>
  </si>
  <si>
    <t>Łącznie</t>
  </si>
  <si>
    <t>1.</t>
  </si>
  <si>
    <t xml:space="preserve">wartość początkowa (księgowa brutto)             </t>
  </si>
  <si>
    <t>Załącznik nr 3</t>
  </si>
  <si>
    <t>Typ, model</t>
  </si>
  <si>
    <t>Ilość miejsc / ładowność</t>
  </si>
  <si>
    <t>Rok prod.</t>
  </si>
  <si>
    <t>Rodzaj pojazdu</t>
  </si>
  <si>
    <t>Jednostka / opis szkód</t>
  </si>
  <si>
    <t>Załącznik nr 4</t>
  </si>
  <si>
    <t>Załącznik nr 2</t>
  </si>
  <si>
    <t>Wykaz sprzętu elektronicznego stacjonarnego</t>
  </si>
  <si>
    <t>nazwa budynku / budowli</t>
  </si>
  <si>
    <t>Informacje o szkodach w ostatnich latach</t>
  </si>
  <si>
    <t xml:space="preserve">Okres ubezpieczenia OC i NW </t>
  </si>
  <si>
    <t xml:space="preserve">Okres ubezpieczenia AC i KR </t>
  </si>
  <si>
    <t>Wykaz sprzętu elektronicznego przenośnego</t>
  </si>
  <si>
    <t>Wykaz oprogramowania</t>
  </si>
  <si>
    <t>ZABEZPIECZENIA</t>
  </si>
  <si>
    <t>Data ważności badań techniczn.</t>
  </si>
  <si>
    <t>DATA I REJESTRACJI</t>
  </si>
  <si>
    <t>Nazwa jednostki</t>
  </si>
  <si>
    <t>środki trwałe,wyposażenie</t>
  </si>
  <si>
    <t>zbiory biblioteczne</t>
  </si>
  <si>
    <t>Wartość odtworzeniowa</t>
  </si>
  <si>
    <t>powierzchnia</t>
  </si>
  <si>
    <t>Konstrukcja</t>
  </si>
  <si>
    <t xml:space="preserve">zabezpieczenia (znane zabiezpieczenia p-poż i przeciw kradzieżowe)                                     </t>
  </si>
  <si>
    <t>Załącznik nr 5</t>
  </si>
  <si>
    <t>1. Urząd Gminy</t>
  </si>
  <si>
    <t>Łączne</t>
  </si>
  <si>
    <t>Urząd Gminy</t>
  </si>
  <si>
    <t>A0909</t>
  </si>
  <si>
    <t>Urząd Gminy w Brzeźniu</t>
  </si>
  <si>
    <r>
      <t xml:space="preserve">Urząd Gminy- </t>
    </r>
    <r>
      <rPr>
        <sz val="9"/>
        <rFont val="Verdana"/>
        <family val="2"/>
        <charset val="238"/>
      </rPr>
      <t>zalanie komputera (laptopa) herbatą, powstałe uszkodzenia: uszkodzenie płyty głównej, uszkodzenie klawiatury</t>
    </r>
  </si>
  <si>
    <r>
      <rPr>
        <b/>
        <sz val="9"/>
        <rFont val="Verdana"/>
        <family val="2"/>
        <charset val="238"/>
      </rPr>
      <t xml:space="preserve">Urząd Gminy- </t>
    </r>
    <r>
      <rPr>
        <sz val="9"/>
        <rFont val="Verdana"/>
        <family val="2"/>
        <charset val="238"/>
      </rPr>
      <t>na nieodśnieżojej drodze mieszkanka poślizgnęła się i doznała stłuczenia biodra</t>
    </r>
  </si>
  <si>
    <t>2.</t>
  </si>
  <si>
    <t>Gminny Ośrodek Kultury w Brzeźniu</t>
  </si>
  <si>
    <t>3.</t>
  </si>
  <si>
    <t>Gminna Biblioteka Publiczna w Brzeźniu</t>
  </si>
  <si>
    <t>4.</t>
  </si>
  <si>
    <t>Zakład Gospodarki Komunalnej w Brzeźniu</t>
  </si>
  <si>
    <t>5.</t>
  </si>
  <si>
    <t>6.</t>
  </si>
  <si>
    <t>Publiczne Przedszkole w Barczewie</t>
  </si>
  <si>
    <t>Szkoła Podstawowa w Kliczkowie Wielkim</t>
  </si>
  <si>
    <t>7.</t>
  </si>
  <si>
    <t>8.</t>
  </si>
  <si>
    <t>Szkoła Podstawowa im. Zbigniewa Świętoshowskiego w Barczewie</t>
  </si>
  <si>
    <t>9.</t>
  </si>
  <si>
    <t>Publiczne Przedszkole w Brzeźniu</t>
  </si>
  <si>
    <t>10.</t>
  </si>
  <si>
    <t>Szkoła Podstawowa im. Juliana Tuwima w Ostrowie</t>
  </si>
  <si>
    <t>2. Gminny Ośrodek Kultury w Brzeźniu</t>
  </si>
  <si>
    <t>3. Gminna Biblioteka Publiczna w Brzeźniu</t>
  </si>
  <si>
    <t>4. Zakład Gospodarki Komunalnej w Brzeźniu</t>
  </si>
  <si>
    <t>6. Publiczne Przedszkole w Barczewie</t>
  </si>
  <si>
    <t>7. Szkoła Podstawowa w Kliczkowie Wielkim</t>
  </si>
  <si>
    <t>9. Publiczne Przedszkole w Brzeźniu</t>
  </si>
  <si>
    <t>10. Szkoła Podstawowa im. Juliana Tuwima w Ostrowie</t>
  </si>
  <si>
    <t>Star</t>
  </si>
  <si>
    <t>Volkswagen</t>
  </si>
  <si>
    <t xml:space="preserve">Fiat </t>
  </si>
  <si>
    <t>Równiarka</t>
  </si>
  <si>
    <t>Walec Drogowy</t>
  </si>
  <si>
    <t>Ciągnik</t>
  </si>
  <si>
    <t>Przyczepa</t>
  </si>
  <si>
    <t xml:space="preserve">Ostrówek </t>
  </si>
  <si>
    <t>M42</t>
  </si>
  <si>
    <t>Transporter</t>
  </si>
  <si>
    <t>Ducato</t>
  </si>
  <si>
    <t>D-144A</t>
  </si>
  <si>
    <t>WDS-10H</t>
  </si>
  <si>
    <t>Zetor</t>
  </si>
  <si>
    <t>Forterra</t>
  </si>
  <si>
    <t>Asenizacyjna</t>
  </si>
  <si>
    <t>MUZDZ8/1</t>
  </si>
  <si>
    <t>POM-ŚREM</t>
  </si>
  <si>
    <t>KTO 162</t>
  </si>
  <si>
    <t>ESI80GY</t>
  </si>
  <si>
    <t>ESI91WM</t>
  </si>
  <si>
    <t>ESIFU25</t>
  </si>
  <si>
    <t>ESIPL74</t>
  </si>
  <si>
    <t>SIS001P</t>
  </si>
  <si>
    <t>ESIVX15</t>
  </si>
  <si>
    <t>SIS002S</t>
  </si>
  <si>
    <t>11.02.2013</t>
  </si>
  <si>
    <t>SUASW3RAP4S680530</t>
  </si>
  <si>
    <t>10.09.2004</t>
  </si>
  <si>
    <t>WV1ZZZ70ZYH127261</t>
  </si>
  <si>
    <t>13.03.2000</t>
  </si>
  <si>
    <t>ZFA230000005444357</t>
  </si>
  <si>
    <t>03.10.1997</t>
  </si>
  <si>
    <t>00000000000001005</t>
  </si>
  <si>
    <t>10.05.1988</t>
  </si>
  <si>
    <t>00000000000040472</t>
  </si>
  <si>
    <t>10.09.1990</t>
  </si>
  <si>
    <t>000F4G4L41MC03457</t>
  </si>
  <si>
    <t>18.08.2010</t>
  </si>
  <si>
    <t>0000000046A100037</t>
  </si>
  <si>
    <t>00000000000018190</t>
  </si>
  <si>
    <t>09.10.1990</t>
  </si>
  <si>
    <t>00000000000004863</t>
  </si>
  <si>
    <t>ESI77YJ</t>
  </si>
  <si>
    <t>10.12.1984</t>
  </si>
  <si>
    <t>00000000000009032</t>
  </si>
  <si>
    <t>01.05.1987</t>
  </si>
  <si>
    <t>Centrum Rekreacyjno- Szkoleniowe w Kliczkowie Wielkim</t>
  </si>
  <si>
    <t>11. Centrum Rekreacyjno- Szkoleniowe w Kliczkowie Wielkim</t>
  </si>
  <si>
    <t>11.</t>
  </si>
  <si>
    <t>Liczba pracowników: 4</t>
  </si>
  <si>
    <t>Centrum Rekreacyjno- Szkoleniowe</t>
  </si>
  <si>
    <t>Projektor NEC NP.. 20</t>
  </si>
  <si>
    <t xml:space="preserve">Notebook HP Compaq 610 szt. </t>
  </si>
  <si>
    <t>Liczba pracowników: 20</t>
  </si>
  <si>
    <t>Liczba pracowników: 15</t>
  </si>
  <si>
    <t>Liczba pracowników: 21</t>
  </si>
  <si>
    <t>Liczba pracowników: 7</t>
  </si>
  <si>
    <t>Budynek Urzędu Gminy</t>
  </si>
  <si>
    <t>Budynek świetlicy w Woli Brzeźniowskiej</t>
  </si>
  <si>
    <t>Budynek świetlkicy w Ruszkowie</t>
  </si>
  <si>
    <t>Budynek świetlicy w Rybniku</t>
  </si>
  <si>
    <t>Budynek świetlicy w Stefanowie Braczewskim Drugim</t>
  </si>
  <si>
    <t>Budynek świetlicy w Stefanowie Braczewskim Pierwszym</t>
  </si>
  <si>
    <t>Budynek mieszkalny po byłej szkole w nowej Wsi</t>
  </si>
  <si>
    <t>Budynek w Zapolu- Użytkownik klub sportowy</t>
  </si>
  <si>
    <t>Budynek weterynarii w Brzeźniu</t>
  </si>
  <si>
    <t>Budynek mieszklny (lokatro p. Drzazga i Biblioteka w Kliczkowie Małym</t>
  </si>
  <si>
    <t>Budynek po byłym Przedszkolu w Barczewie</t>
  </si>
  <si>
    <t>Budynek garażu obok Urzędu Gminy</t>
  </si>
  <si>
    <t>Hydrofornia Barczew</t>
  </si>
  <si>
    <t>Hydrofornia Nowa Wieś</t>
  </si>
  <si>
    <t>Hydrofornia Ostrów</t>
  </si>
  <si>
    <t>Oczyszczalnia ścieków w Nowej Wsi (kontener)</t>
  </si>
  <si>
    <t>Budynek Przedszkola w Dębołęce</t>
  </si>
  <si>
    <t>Szalet murowany nad zalewem Próba</t>
  </si>
  <si>
    <t>Budynek po komisarciacie policji w Brzeźniu</t>
  </si>
  <si>
    <t>Budynek swietlicy w Dębołęce</t>
  </si>
  <si>
    <t>Budynek mieszkalny w Nowej Wsi   ( lokator p. Kołodziejczyk)</t>
  </si>
  <si>
    <t>Liczba pracowników: 22</t>
  </si>
  <si>
    <t>Konstrukcja murowana</t>
  </si>
  <si>
    <t xml:space="preserve">nadzór grupy interwencyjnej, parter okratowany, gaśnice, alarm, </t>
  </si>
  <si>
    <t>Konstrukcja murowana, pokrycie dachowe- papa</t>
  </si>
  <si>
    <t>Konstrukcja murowana, pokrycie dachowe- eternit</t>
  </si>
  <si>
    <t>Konstrukcja murowana, strop drewniany ,pokrycie dachu - dachówka</t>
  </si>
  <si>
    <t>Konstrukcja murowana, strop żelbetowy, pokrycie dachu- eternit</t>
  </si>
  <si>
    <t>Konstrukcja murowana, pokrycie dachu- dachówką</t>
  </si>
  <si>
    <t>Konstrukcja murowana, pokrycie dachu- blacha</t>
  </si>
  <si>
    <t>Konstrukcja murowana, pokrycie dachu- papa</t>
  </si>
  <si>
    <t>Konstrukcja murowana, strop żelbetowy</t>
  </si>
  <si>
    <t>Konstrukcja murowana, strop i dach drewniany, zabytek</t>
  </si>
  <si>
    <t>Konstrukcja murowana, pokrycie dachowe- blacha</t>
  </si>
  <si>
    <t>początek XX w.</t>
  </si>
  <si>
    <t>Monitor LCD 17"</t>
  </si>
  <si>
    <t>Komputer Maxdata szt. 3</t>
  </si>
  <si>
    <t>Komputer Maxdata Favorit</t>
  </si>
  <si>
    <t>Monitot LCD Philips</t>
  </si>
  <si>
    <t>Drukarka Samsung SCX-4200</t>
  </si>
  <si>
    <t>Komputer Optimus ODSP</t>
  </si>
  <si>
    <t>Komputer Optimus ODSC</t>
  </si>
  <si>
    <t>Komputer Optimus ODSXC</t>
  </si>
  <si>
    <t>Komputer Optimus ODSXC szt. 2</t>
  </si>
  <si>
    <t>Monitor Hyundai</t>
  </si>
  <si>
    <t>Zestaw komputerowy HP</t>
  </si>
  <si>
    <t>OKI C5800</t>
  </si>
  <si>
    <t>OKI B4600</t>
  </si>
  <si>
    <t>Serwer HP ML 110-g4</t>
  </si>
  <si>
    <t>UPS Mustek</t>
  </si>
  <si>
    <t xml:space="preserve">Drukarka OKI </t>
  </si>
  <si>
    <t>Server z monitorem</t>
  </si>
  <si>
    <t>Drukarka B430</t>
  </si>
  <si>
    <t>Drukarka OKI B25000</t>
  </si>
  <si>
    <t>Drukarka HP LaserJet</t>
  </si>
  <si>
    <t>Skaner Mustek</t>
  </si>
  <si>
    <t>Urządzenie wielofunkcyjne HP szt. 2</t>
  </si>
  <si>
    <t>Drukarka OKI ES</t>
  </si>
  <si>
    <t>Drukarka OKI ES4140</t>
  </si>
  <si>
    <t>UPS APC szt. 6</t>
  </si>
  <si>
    <t xml:space="preserve">Zestaw komputerowy </t>
  </si>
  <si>
    <t>Server Lenovo</t>
  </si>
  <si>
    <t xml:space="preserve">Servet Lenovo </t>
  </si>
  <si>
    <t>Urządzenie do backupu</t>
  </si>
  <si>
    <t>Firewall Juniper Networks</t>
  </si>
  <si>
    <t xml:space="preserve">Przełącznik dostępowy Juniper </t>
  </si>
  <si>
    <t>Infomat</t>
  </si>
  <si>
    <t>Zestaw komputerowy Dell</t>
  </si>
  <si>
    <t>Drukarka laserowa Kyocera szt. 2</t>
  </si>
  <si>
    <t>Urządzenie wielofunkcyjne Kyocera</t>
  </si>
  <si>
    <t>Urządzenie wielofunkcyjne OKI szt. 2</t>
  </si>
  <si>
    <t>UPS</t>
  </si>
  <si>
    <t xml:space="preserve">Monitor </t>
  </si>
  <si>
    <t>Komputer jednostka cnetralna</t>
  </si>
  <si>
    <t>Monitor</t>
  </si>
  <si>
    <t>Drukarka</t>
  </si>
  <si>
    <t xml:space="preserve">Urządzenie wielofunkcyjne OKI </t>
  </si>
  <si>
    <t>Monitor LG Flatron szt. 2</t>
  </si>
  <si>
    <t>Drukarka HP 2055</t>
  </si>
  <si>
    <t>UPS APC</t>
  </si>
  <si>
    <t>Skaner EPSON</t>
  </si>
  <si>
    <t>Komputer Optimus</t>
  </si>
  <si>
    <t>Notebook HP 2230s</t>
  </si>
  <si>
    <t>Notebook HP 6720s</t>
  </si>
  <si>
    <t>Notebook Lenovo R400</t>
  </si>
  <si>
    <t>Notebook HP 4710 szt. 2</t>
  </si>
  <si>
    <t>Notebook Optimus</t>
  </si>
  <si>
    <t xml:space="preserve">Notebook Toshiba </t>
  </si>
  <si>
    <t>FS LUBLIN</t>
  </si>
  <si>
    <t>SUL35242710071954</t>
  </si>
  <si>
    <t>ESIN575</t>
  </si>
  <si>
    <t>27.09.2001</t>
  </si>
  <si>
    <t>29.09.2012</t>
  </si>
  <si>
    <t>SUL352417X0013999</t>
  </si>
  <si>
    <t>LWX0926</t>
  </si>
  <si>
    <t>19.11.1999</t>
  </si>
  <si>
    <t>JELCZ</t>
  </si>
  <si>
    <t>09855</t>
  </si>
  <si>
    <t>SAE3885</t>
  </si>
  <si>
    <t>04.06.1985</t>
  </si>
  <si>
    <t>STAR</t>
  </si>
  <si>
    <t>LE 14.220 4X4 BB</t>
  </si>
  <si>
    <t>WMAL80ZZ16Y161378</t>
  </si>
  <si>
    <t>ESI55LL</t>
  </si>
  <si>
    <t>06.02.2006</t>
  </si>
  <si>
    <t>TRANSPORTER</t>
  </si>
  <si>
    <t>WV2ZZZZ70ZPH128711</t>
  </si>
  <si>
    <t>22.10.1993</t>
  </si>
  <si>
    <t>ŻUK A15</t>
  </si>
  <si>
    <t>SIS147A</t>
  </si>
  <si>
    <t>02.01.1971</t>
  </si>
  <si>
    <t>ŻUK A15B</t>
  </si>
  <si>
    <t>SAF2705</t>
  </si>
  <si>
    <t>19.12.1987</t>
  </si>
  <si>
    <t>A-156B</t>
  </si>
  <si>
    <t>SUL011111KC523199</t>
  </si>
  <si>
    <t>SIS444K</t>
  </si>
  <si>
    <t>02.01.1990</t>
  </si>
  <si>
    <t>DAEWOO</t>
  </si>
  <si>
    <t>LUBLIN 3524</t>
  </si>
  <si>
    <t>SUL3524271007861</t>
  </si>
  <si>
    <t>ESIL059</t>
  </si>
  <si>
    <t>15.05.2001</t>
  </si>
  <si>
    <t>008GMB2.5/8</t>
  </si>
  <si>
    <t>09405</t>
  </si>
  <si>
    <t>SIS198D</t>
  </si>
  <si>
    <t>07.01.1985</t>
  </si>
  <si>
    <t>ŻUK</t>
  </si>
  <si>
    <t>A15</t>
  </si>
  <si>
    <t>02534</t>
  </si>
  <si>
    <t>SIS237C</t>
  </si>
  <si>
    <t>20.03.1975</t>
  </si>
  <si>
    <t>FORD</t>
  </si>
  <si>
    <t>TRANSIT</t>
  </si>
  <si>
    <t>ESI003100102</t>
  </si>
  <si>
    <t>ESIPE18</t>
  </si>
  <si>
    <t>15.09.1997</t>
  </si>
  <si>
    <t>ŻUK A156B</t>
  </si>
  <si>
    <t>SAF2704</t>
  </si>
  <si>
    <t>02.06.1987</t>
  </si>
  <si>
    <t>10.01.2013</t>
  </si>
  <si>
    <t>VOLKSWAGEN</t>
  </si>
  <si>
    <t>WF0XXXTTFX8C23266</t>
  </si>
  <si>
    <t>ESIGX16</t>
  </si>
  <si>
    <t>11.12.2008</t>
  </si>
  <si>
    <t>SIS573C</t>
  </si>
  <si>
    <t>17.05.1982</t>
  </si>
  <si>
    <t>718660</t>
  </si>
  <si>
    <t>SAG4734</t>
  </si>
  <si>
    <t>06.07.1988</t>
  </si>
  <si>
    <t>Centrum Inicjatyw Obywatelskich w Nowej Wsi</t>
  </si>
  <si>
    <t>alarm, gasnice 3 szt. proszkowe</t>
  </si>
  <si>
    <t>dwór z przełomu XIX/XX wieku, przebudowa w 2010 r.</t>
  </si>
  <si>
    <t>98-275 Brzeźnio, Nowa Wieś 36</t>
  </si>
  <si>
    <t>Konstrukcja murowano- drewniana, pokrycie dachowe- blachodachówka</t>
  </si>
  <si>
    <t>Zestaw nagłaśniający</t>
  </si>
  <si>
    <t>Wzmacniacz</t>
  </si>
  <si>
    <t>Kolumna PEAVEY UL-215 S (2 szt.)</t>
  </si>
  <si>
    <t>Kolumna PEAVEY UL-215 H (2 szt.)</t>
  </si>
  <si>
    <t>Wzmacniacz ADS-PLX 3200 (2 szt.)</t>
  </si>
  <si>
    <t>Mikser PHONICK AU 2442</t>
  </si>
  <si>
    <t>Mikrofon SHURE SMS</t>
  </si>
  <si>
    <t>Kolumna WORFADACK EVP=15 PM (2 szt.)</t>
  </si>
  <si>
    <t>Aparat fotograficzny NIKON D40x + karta pamięci 2 GB</t>
  </si>
  <si>
    <t>Komputer ODPC26600</t>
  </si>
  <si>
    <t>Notebook HP 4710S</t>
  </si>
  <si>
    <t>Monitor Fatron 19 W19465-BF 2 szt.</t>
  </si>
  <si>
    <t>Projektor BENQ N600 DLF</t>
  </si>
  <si>
    <t>Zestaw LDM SAS 18</t>
  </si>
  <si>
    <t>Mikser EFX-8 SPIRIT</t>
  </si>
  <si>
    <t>Mikrofon bezprzewodowy SHURE PGX-24E 2.szt</t>
  </si>
  <si>
    <t xml:space="preserve">Zestaw  OPTIMUS SMART DDE8400 szt. 11 </t>
  </si>
  <si>
    <t>Konica Minolta Magicolor 2590MF</t>
  </si>
  <si>
    <t>Asus K50AAB-SX101V</t>
  </si>
  <si>
    <t>Kamera SONY HDR-XR200VE</t>
  </si>
  <si>
    <t>Tablet Wacom DTZ-1200W/G</t>
  </si>
  <si>
    <t>Projektor 3M x20</t>
  </si>
  <si>
    <t>Kopiarka UTAX CD1118</t>
  </si>
  <si>
    <t>brak</t>
  </si>
  <si>
    <t>W budynku OSP</t>
  </si>
  <si>
    <t>ul. Wspólna 45</t>
  </si>
  <si>
    <t>Liczba pracowników: 6</t>
  </si>
  <si>
    <t>monitor płaski SAMSUNG</t>
  </si>
  <si>
    <t>drukarka termotransferowa TOSHIBA sv4</t>
  </si>
  <si>
    <t>czytnik kodów kreskowych LS 2208</t>
  </si>
  <si>
    <t>drukarka laserowa OKI C-13 ON</t>
  </si>
  <si>
    <t>zestaw komputerowy OPTIMUS</t>
  </si>
  <si>
    <t xml:space="preserve">drukarka laserowa </t>
  </si>
  <si>
    <t>fax-telefon</t>
  </si>
  <si>
    <t>urządzenie wielofunkcyjne OKI MB 460</t>
  </si>
  <si>
    <t>zestaw komputerowy INVAR</t>
  </si>
  <si>
    <t>zestaw komputerowy z monitorem LCD - 9 kpl. X 2160,62</t>
  </si>
  <si>
    <t>klawiatura komputerowa z nakładką umożliwiającą wciśnięcie kilku klawiszy</t>
  </si>
  <si>
    <t>urządzenie wskazujące sterowane ruchem głowy</t>
  </si>
  <si>
    <t>powiększony trackball</t>
  </si>
  <si>
    <t>klawiatura dotykowa</t>
  </si>
  <si>
    <t>zestaw komputerowy</t>
  </si>
  <si>
    <t>notebook</t>
  </si>
  <si>
    <t>projektor multimedialny DELL 1205</t>
  </si>
  <si>
    <t>projektor multimedialny ACER 1570 P1101</t>
  </si>
  <si>
    <t>oprogramowanie SOWA - moduł scontrum/licencja na 5 stanowisk</t>
  </si>
  <si>
    <t>starszy niż 5 lat</t>
  </si>
  <si>
    <t>Liczba pracowników: 41</t>
  </si>
  <si>
    <t xml:space="preserve">Budynek szkolny i budynki mieszkalne </t>
  </si>
  <si>
    <t>gaśnice - 8, alarm w pracowni komputerowe</t>
  </si>
  <si>
    <t>98-275 Brzeźnio, ul. Szkolna2</t>
  </si>
  <si>
    <t>Budynek szkolny</t>
  </si>
  <si>
    <t>gaśnice - 10, hydranty - 2</t>
  </si>
  <si>
    <t>Zestawy komputerowe, drukarki, kserokopiarki</t>
  </si>
  <si>
    <t>Komputery</t>
  </si>
  <si>
    <t>Plan lekcji + zastępstwa</t>
  </si>
  <si>
    <t>Program komputerowy</t>
  </si>
  <si>
    <t xml:space="preserve">Program egzamin </t>
  </si>
  <si>
    <t xml:space="preserve">Program Alligator </t>
  </si>
  <si>
    <t>W budynku SP w Barczewie</t>
  </si>
  <si>
    <t>Budynek należy do UG</t>
  </si>
  <si>
    <t>Liczba pracowników: 3</t>
  </si>
  <si>
    <t>Budynek Szkoły Podstawowej</t>
  </si>
  <si>
    <t>gaśnice, hydrant, czujniki</t>
  </si>
  <si>
    <t>Kliczków Wielki 45 A 98-275 Brzeźnio</t>
  </si>
  <si>
    <t>Konstrukcja murowano- drewniana, pokrycie dachowe- blacha</t>
  </si>
  <si>
    <t>RM Panasonic</t>
  </si>
  <si>
    <t>Telewozor Panasonic TLCD</t>
  </si>
  <si>
    <t>Telewizor Samsung</t>
  </si>
  <si>
    <t>Tablica interaktywna</t>
  </si>
  <si>
    <t>Program do pisania świadectw</t>
  </si>
  <si>
    <t>Logopedia</t>
  </si>
  <si>
    <r>
      <rPr>
        <b/>
        <sz val="9"/>
        <rFont val="Verdana"/>
        <family val="2"/>
        <charset val="238"/>
      </rPr>
      <t xml:space="preserve">PSP w Kliczkowie Wielkim- </t>
    </r>
    <r>
      <rPr>
        <sz val="9"/>
        <rFont val="Verdana"/>
        <family val="2"/>
        <charset val="238"/>
      </rPr>
      <t>odszkodowanie wypłacono za szkody w pomieszczeniach lekcyjnych i korytarzu spowodowanych zalaniem</t>
    </r>
  </si>
  <si>
    <t>alarm, kraty w dwóch oknach</t>
  </si>
  <si>
    <t>Barczew 2, 98-275 Brzeźnio</t>
  </si>
  <si>
    <t>Konstrukcja murowana, ściany zewnętrzne murowane z cegły pełnej, stropodach ocieplony wełną mineralną, obróbki z blachy, pokrycie dachowe- papa</t>
  </si>
  <si>
    <t xml:space="preserve"> Budynek szkolny parterowy</t>
  </si>
  <si>
    <t>zestaw nagłaśniający</t>
  </si>
  <si>
    <t>monitor 4 szt.</t>
  </si>
  <si>
    <t>urzadzenie wielofunkcyjne</t>
  </si>
  <si>
    <t>komputer</t>
  </si>
  <si>
    <t>komputer 9 szt.</t>
  </si>
  <si>
    <t>komputer 1 szt.</t>
  </si>
  <si>
    <t xml:space="preserve">skaner </t>
  </si>
  <si>
    <t>drukarka</t>
  </si>
  <si>
    <t>wideoprojektor</t>
  </si>
  <si>
    <t>monitor11 szt.</t>
  </si>
  <si>
    <t xml:space="preserve">kamera </t>
  </si>
  <si>
    <t>dvd 3 szt.</t>
  </si>
  <si>
    <t>2007-2010</t>
  </si>
  <si>
    <t>wzmacniacz</t>
  </si>
  <si>
    <t xml:space="preserve">drukarka </t>
  </si>
  <si>
    <t>telewizor</t>
  </si>
  <si>
    <t>sprzęt nagłaśniający</t>
  </si>
  <si>
    <t>telewizor 32</t>
  </si>
  <si>
    <t>telewizor 42</t>
  </si>
  <si>
    <t>radiomagnetofon</t>
  </si>
  <si>
    <t>komputer 4 szt.</t>
  </si>
  <si>
    <t>ul.Szkolna 2B 98-275 Brzeźnio</t>
  </si>
  <si>
    <t xml:space="preserve">Budynek przedszkolny           </t>
  </si>
  <si>
    <t xml:space="preserve">Drukarka HP </t>
  </si>
  <si>
    <t>Kopiarka Kyocera</t>
  </si>
  <si>
    <t>Komputer HP</t>
  </si>
  <si>
    <t>lata 50-60</t>
  </si>
  <si>
    <t>Konstrukcja murowana, stropy żelbetowe, pokrycie dachowe- papa</t>
  </si>
  <si>
    <t>Ostrów 21, 98-275 Brzeźnio</t>
  </si>
  <si>
    <t>KOMPUTER ADAX Delta  1 sztuka</t>
  </si>
  <si>
    <t>KOMPUTER ADAX Delta  9sztuk</t>
  </si>
  <si>
    <t>ZESTAW TELEWIZYJNY LG</t>
  </si>
  <si>
    <t>URZĄDZENIE WIELOFUNKCYJNE  HP CM23</t>
  </si>
  <si>
    <t>DRUKARKA SAMSUNG</t>
  </si>
  <si>
    <t xml:space="preserve">MONITOR LG L192WS  11sztuk </t>
  </si>
  <si>
    <t>SERWER ADAX Frontoffice RT</t>
  </si>
  <si>
    <t>NOTBOOK HP47/05</t>
  </si>
  <si>
    <t>NOTBOOK HP45/03</t>
  </si>
  <si>
    <t>PROJEKTOR -EMP-X5</t>
  </si>
  <si>
    <t>NOTBOOK DELL D531</t>
  </si>
  <si>
    <t xml:space="preserve">APARAT CYFROWY </t>
  </si>
  <si>
    <t>alarm, drzwi antywłamaniowe, gaśnice</t>
  </si>
  <si>
    <t>alarm, kraty w oknach, gaśnice</t>
  </si>
  <si>
    <t>Wartość</t>
  </si>
  <si>
    <t>A-15</t>
  </si>
  <si>
    <t>SIS580C</t>
  </si>
  <si>
    <t>27.11.1978</t>
  </si>
  <si>
    <t xml:space="preserve">Oprogramowanie MS OFFICE BASSIC </t>
  </si>
  <si>
    <t>1. Urząd Gminy w Brzeźniu</t>
  </si>
  <si>
    <t>16.05.2013 16.05.2014 16.05.2015</t>
  </si>
  <si>
    <t>15.05.2014 15.05.2015 15.05.2016</t>
  </si>
  <si>
    <t>17.11.2012 17.11.2013 17.11.2014</t>
  </si>
  <si>
    <t>16.11.2013 16.11.2014 16.11.2015</t>
  </si>
  <si>
    <t>14.05.2013 14.05.2014 14.05.2015</t>
  </si>
  <si>
    <t>13.05.2014 13.05.2015 13.05.2016</t>
  </si>
  <si>
    <t>27.07.2013 27.07.2014 27.07.2015</t>
  </si>
  <si>
    <t>26.07.2014 26.07.2015 26.07.2016</t>
  </si>
  <si>
    <t xml:space="preserve">01.01.2013 01.01.2014 01.01.2015 </t>
  </si>
  <si>
    <t xml:space="preserve">31.12.2013 31.12.2014 31.12.2015 </t>
  </si>
  <si>
    <t>30.01.2013 30.01.2014 30.01.2015</t>
  </si>
  <si>
    <t>29.01.2014 29.01.2015 29.01.2016</t>
  </si>
  <si>
    <t>05.03.2013 05.03.2014 05.03.2015</t>
  </si>
  <si>
    <t>04.03.2014 04.03.2015 04.03.2016</t>
  </si>
  <si>
    <t>18.05.2013 18.05.2014 18.05.2015</t>
  </si>
  <si>
    <t>17.05.2014 17.05.2015 17.05.2016</t>
  </si>
  <si>
    <t>18.08.2013 18.08.2014 18.08.2015</t>
  </si>
  <si>
    <t>17.08.2014 17.08.2015 17.08.2016</t>
  </si>
  <si>
    <t>16.02.2013 16.02.2014 16.02.2015</t>
  </si>
  <si>
    <t>15.02.2014 15.02.2015 15.02.2016</t>
  </si>
  <si>
    <t>09.05.2013 09.05.2014 09.05.2015</t>
  </si>
  <si>
    <t>08.05.2014 08.05.2015 08.05.2016</t>
  </si>
  <si>
    <t>12.02.2013 12.02.2014 12.02.2015</t>
  </si>
  <si>
    <t>11.02.2014 11.02.2015 11.02.2016</t>
  </si>
  <si>
    <t>06.01.2013 06.01.2014 06.01.2015</t>
  </si>
  <si>
    <t>05.01.2014 05.01.2015 05.01.2016</t>
  </si>
  <si>
    <t>09.11.2012 09.11.2013 09.11.2014</t>
  </si>
  <si>
    <t>08.11.2013 08.11.2014 08.11.2015</t>
  </si>
  <si>
    <t xml:space="preserve"> 13.11.2012 13.11.2013 13.11.2014</t>
  </si>
  <si>
    <t>12.11.2013 12.11.2014 12.11.2015</t>
  </si>
  <si>
    <t>12.12.1995</t>
  </si>
  <si>
    <t>SUS1142CA50010450</t>
  </si>
  <si>
    <t>24.09.2013 24.09.2014 24.09.2015</t>
  </si>
  <si>
    <t>23.09.2014 23.09.2015 23.09.2016</t>
  </si>
  <si>
    <t>Autosan</t>
  </si>
  <si>
    <t>17.09.2013 17.09.2014 17.09.2015</t>
  </si>
  <si>
    <t>16.09.2014 16.09.2015 16.09.2016</t>
  </si>
  <si>
    <t>21.09.2013 21.09.2014 21.09.2015</t>
  </si>
  <si>
    <t>20.09.2014 20.09.2015 20.09.2016</t>
  </si>
  <si>
    <t>15.10.2013 15.10.2014 15.10.2015</t>
  </si>
  <si>
    <t>Budynek świetlicy w Rembowie</t>
  </si>
  <si>
    <t xml:space="preserve">Zespół Szkół im. Wacławy Matusiaka w Brzeźniu </t>
  </si>
  <si>
    <t>Konstrukcja murowana, pokrycie dachowe-  stropodach</t>
  </si>
  <si>
    <t xml:space="preserve">Budynek mieszkalny w Nowej Wsi   </t>
  </si>
  <si>
    <t>Budynek stóżówki w Zwierzyńcu</t>
  </si>
  <si>
    <t>Hydrofornia Brzeźnio</t>
  </si>
  <si>
    <t>Hydrofornia Krzaki</t>
  </si>
  <si>
    <t>Hydrofornia Kliczków Kolonia</t>
  </si>
  <si>
    <t>Cześć budynku (ośrodek zdrowia w Brzeźniu)</t>
  </si>
  <si>
    <t>ESINT61</t>
  </si>
  <si>
    <t xml:space="preserve">23.01.2013 23.01.2014 23.01.2015 </t>
  </si>
  <si>
    <t>23.01.2013 23.01.2014 23.01.2015</t>
  </si>
  <si>
    <t xml:space="preserve">22.01.2014 22.01.2015 22.01.2016 </t>
  </si>
  <si>
    <t>Przepompownia wody w Pyszkowie (kontener)</t>
  </si>
  <si>
    <t>Komunalny Dom Pogrzebowy w Brzeźniu</t>
  </si>
  <si>
    <t>OSP Gozdy</t>
  </si>
  <si>
    <t>OSP Zapole</t>
  </si>
  <si>
    <t>OSP Kliczków Mały</t>
  </si>
  <si>
    <t>OSP Krzaki</t>
  </si>
  <si>
    <t>OSP Kliczków Wielki</t>
  </si>
  <si>
    <t>OSP Gęsina</t>
  </si>
  <si>
    <t>OSP Pyszków</t>
  </si>
  <si>
    <t>OSP Ostrów</t>
  </si>
  <si>
    <t>12.03.2013 12.03.2014 12.03.2015</t>
  </si>
  <si>
    <t>11.03.2014 11.03.2015 11.03.2016</t>
  </si>
  <si>
    <t xml:space="preserve">OSP Barczew </t>
  </si>
  <si>
    <t>OSP Nowa Wieś</t>
  </si>
  <si>
    <t>08.12.2012 08.12.2013 08.12.2014</t>
  </si>
  <si>
    <t>07.12.2013 07.12.2014 07.12.2015</t>
  </si>
  <si>
    <t xml:space="preserve"> SPECJALNY POŻARNICZY</t>
  </si>
  <si>
    <t>OSOBOWY</t>
  </si>
  <si>
    <t>SPRECJALNY CIĘŻAROWY</t>
  </si>
  <si>
    <t>ROLNICZY</t>
  </si>
  <si>
    <t>29.10.2012 29.10.2013 29.10.2014</t>
  </si>
  <si>
    <t>28.10.2013 28.10.2014 28.10.2015</t>
  </si>
  <si>
    <t>14.10.2014 14.10.2015 14.10.2016</t>
  </si>
  <si>
    <t>25.10.2012 25.10.2013 25.10.2014</t>
  </si>
  <si>
    <t>24.10.2013 24.10.2014 24.10.2015</t>
  </si>
  <si>
    <t>x</t>
  </si>
  <si>
    <t>Budynek mieszklany po byłe szkole w Gozdach</t>
  </si>
  <si>
    <t>Budynek mieszklny w Pyszkowie    (pałac)</t>
  </si>
  <si>
    <t>Budnyki po kółku rolniczym w Pyszkowie</t>
  </si>
  <si>
    <t>Budynek mieszkalny w Gozdach (część będąca właśnością UG)</t>
  </si>
  <si>
    <t>Budynek Garażowe po komisariacie policji w Brzeźniu</t>
  </si>
  <si>
    <t xml:space="preserve">5. Zespół Szkół im. Wacławy Matusiak w Brzeźniu </t>
  </si>
  <si>
    <t>8. Szkoła Podstawowa im. Zbigniewa Świętochowskiego w Barczewie</t>
  </si>
  <si>
    <t>Szkoła Podstawowa im. Zbigniewa Świętochowskiego w Barczewie</t>
  </si>
  <si>
    <t>Zespół Szkół im. Wacławy Matusiak w Brzeźniu</t>
  </si>
</sst>
</file>

<file path=xl/styles.xml><?xml version="1.0" encoding="utf-8"?>
<styleSheet xmlns="http://schemas.openxmlformats.org/spreadsheetml/2006/main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</numFmts>
  <fonts count="36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i/>
      <u/>
      <sz val="11"/>
      <name val="Verdana"/>
      <family val="2"/>
      <charset val="238"/>
    </font>
    <font>
      <b/>
      <i/>
      <u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sz val="13"/>
      <color indexed="9"/>
      <name val="Verdana"/>
      <family val="2"/>
      <charset val="238"/>
    </font>
    <font>
      <b/>
      <i/>
      <sz val="10"/>
      <color indexed="9"/>
      <name val="Verdana"/>
      <family val="2"/>
      <charset val="238"/>
    </font>
    <font>
      <b/>
      <sz val="10"/>
      <color indexed="9"/>
      <name val="Verdana"/>
      <family val="2"/>
      <charset val="238"/>
    </font>
    <font>
      <b/>
      <sz val="9"/>
      <color indexed="9"/>
      <name val="Verdana"/>
      <family val="2"/>
      <charset val="238"/>
    </font>
    <font>
      <sz val="10"/>
      <color indexed="9"/>
      <name val="Verdana"/>
      <family val="2"/>
      <charset val="238"/>
    </font>
    <font>
      <i/>
      <sz val="10"/>
      <color indexed="9"/>
      <name val="Verdana"/>
      <family val="2"/>
      <charset val="238"/>
    </font>
    <font>
      <sz val="10"/>
      <name val="Arial CE"/>
      <charset val="238"/>
    </font>
    <font>
      <b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b/>
      <u/>
      <sz val="10"/>
      <color indexed="9"/>
      <name val="Verdana"/>
      <family val="2"/>
      <charset val="238"/>
    </font>
    <font>
      <sz val="9"/>
      <name val="Verdana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Verdana"/>
      <family val="2"/>
      <charset val="238"/>
    </font>
    <font>
      <b/>
      <sz val="7"/>
      <name val="Verdana"/>
      <family val="2"/>
      <charset val="238"/>
    </font>
    <font>
      <b/>
      <sz val="10"/>
      <color theme="0"/>
      <name val="Arial"/>
      <family val="2"/>
      <charset val="238"/>
    </font>
    <font>
      <b/>
      <u/>
      <sz val="10"/>
      <color indexed="8"/>
      <name val="Verdana"/>
      <family val="2"/>
      <charset val="238"/>
    </font>
    <font>
      <sz val="10"/>
      <color theme="0"/>
      <name val="Arial"/>
      <family val="2"/>
      <charset val="238"/>
    </font>
    <font>
      <sz val="12"/>
      <name val="Times New Roman"/>
      <family val="1"/>
      <charset val="238"/>
    </font>
    <font>
      <b/>
      <i/>
      <sz val="10"/>
      <color theme="0"/>
      <name val="Verdana"/>
      <family val="2"/>
      <charset val="238"/>
    </font>
    <font>
      <sz val="10"/>
      <color indexed="8"/>
      <name val="Verdana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921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1">
    <xf numFmtId="0" fontId="0" fillId="0" borderId="0" xfId="0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0" fontId="2" fillId="0" borderId="1" xfId="0" applyFont="1" applyBorder="1"/>
    <xf numFmtId="0" fontId="2" fillId="0" borderId="1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8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vertical="center" wrapText="1"/>
    </xf>
    <xf numFmtId="0" fontId="10" fillId="0" borderId="0" xfId="0" applyFont="1"/>
    <xf numFmtId="0" fontId="11" fillId="0" borderId="0" xfId="0" applyFont="1"/>
    <xf numFmtId="0" fontId="13" fillId="0" borderId="0" xfId="0" applyFont="1" applyFill="1" applyBorder="1" applyAlignment="1">
      <alignment horizontal="right" textRotation="91" wrapText="1"/>
    </xf>
    <xf numFmtId="0" fontId="2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3" fillId="0" borderId="0" xfId="0" applyNumberFormat="1" applyFont="1"/>
    <xf numFmtId="0" fontId="2" fillId="0" borderId="2" xfId="0" applyFont="1" applyBorder="1"/>
    <xf numFmtId="164" fontId="3" fillId="0" borderId="1" xfId="0" applyNumberFormat="1" applyFont="1" applyFill="1" applyBorder="1" applyAlignment="1">
      <alignment horizontal="right"/>
    </xf>
    <xf numFmtId="165" fontId="3" fillId="0" borderId="0" xfId="0" applyNumberFormat="1" applyFont="1"/>
    <xf numFmtId="0" fontId="3" fillId="4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0" fillId="0" borderId="0" xfId="0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/>
    </xf>
    <xf numFmtId="0" fontId="3" fillId="0" borderId="0" xfId="0" applyFont="1" applyBorder="1" applyAlignment="1">
      <alignment vertical="center"/>
    </xf>
    <xf numFmtId="0" fontId="16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vertical="center" wrapText="1"/>
    </xf>
    <xf numFmtId="164" fontId="16" fillId="5" borderId="1" xfId="0" applyNumberFormat="1" applyFont="1" applyFill="1" applyBorder="1" applyAlignment="1">
      <alignment horizontal="right" vertical="center" wrapText="1"/>
    </xf>
    <xf numFmtId="0" fontId="19" fillId="5" borderId="1" xfId="0" applyFont="1" applyFill="1" applyBorder="1" applyAlignment="1">
      <alignment vertical="center" wrapText="1"/>
    </xf>
    <xf numFmtId="0" fontId="23" fillId="5" borderId="2" xfId="0" applyFont="1" applyFill="1" applyBorder="1"/>
    <xf numFmtId="0" fontId="22" fillId="5" borderId="2" xfId="0" applyFont="1" applyFill="1" applyBorder="1" applyAlignment="1">
      <alignment horizontal="right" vertical="center" wrapText="1"/>
    </xf>
    <xf numFmtId="164" fontId="16" fillId="5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0" fontId="27" fillId="0" borderId="0" xfId="0" applyFont="1" applyFill="1" applyAlignment="1">
      <alignment horizontal="center" wrapText="1"/>
    </xf>
    <xf numFmtId="164" fontId="27" fillId="0" borderId="0" xfId="0" applyNumberFormat="1" applyFont="1" applyFill="1" applyAlignment="1">
      <alignment horizontal="right" wrapText="1"/>
    </xf>
    <xf numFmtId="0" fontId="27" fillId="0" borderId="0" xfId="0" applyFont="1" applyFill="1" applyAlignment="1">
      <alignment wrapText="1"/>
    </xf>
    <xf numFmtId="0" fontId="27" fillId="0" borderId="0" xfId="0" applyFont="1" applyAlignment="1">
      <alignment wrapText="1"/>
    </xf>
    <xf numFmtId="0" fontId="16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16" fillId="5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164" fontId="26" fillId="5" borderId="1" xfId="0" applyNumberFormat="1" applyFont="1" applyFill="1" applyBorder="1" applyAlignment="1">
      <alignment horizontal="right"/>
    </xf>
    <xf numFmtId="2" fontId="3" fillId="0" borderId="0" xfId="0" applyNumberFormat="1" applyFont="1"/>
    <xf numFmtId="164" fontId="22" fillId="5" borderId="1" xfId="0" applyNumberFormat="1" applyFont="1" applyFill="1" applyBorder="1" applyAlignment="1">
      <alignment horizontal="right" vertical="center" wrapText="1"/>
    </xf>
    <xf numFmtId="164" fontId="17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6" fillId="5" borderId="1" xfId="0" applyFont="1" applyFill="1" applyBorder="1" applyAlignment="1">
      <alignment horizontal="center" vertical="center" wrapText="1"/>
    </xf>
    <xf numFmtId="0" fontId="28" fillId="7" borderId="1" xfId="0" applyFont="1" applyFill="1" applyBorder="1" applyAlignment="1">
      <alignment horizontal="center" vertical="center"/>
    </xf>
    <xf numFmtId="0" fontId="28" fillId="7" borderId="1" xfId="0" applyFont="1" applyFill="1" applyBorder="1" applyAlignment="1">
      <alignment horizontal="center" vertical="center" wrapText="1"/>
    </xf>
    <xf numFmtId="44" fontId="28" fillId="7" borderId="1" xfId="0" applyNumberFormat="1" applyFont="1" applyFill="1" applyBorder="1" applyAlignment="1">
      <alignment horizontal="center" vertical="center" wrapText="1"/>
    </xf>
    <xf numFmtId="44" fontId="28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0" fillId="7" borderId="1" xfId="0" applyFont="1" applyFill="1" applyBorder="1"/>
    <xf numFmtId="44" fontId="28" fillId="7" borderId="1" xfId="0" applyNumberFormat="1" applyFont="1" applyFill="1" applyBorder="1" applyAlignment="1">
      <alignment vertical="center"/>
    </xf>
    <xf numFmtId="44" fontId="1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6" fillId="0" borderId="1" xfId="0" applyFont="1" applyBorder="1" applyAlignment="1"/>
    <xf numFmtId="0" fontId="9" fillId="6" borderId="6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right"/>
    </xf>
    <xf numFmtId="0" fontId="3" fillId="6" borderId="1" xfId="0" applyFont="1" applyFill="1" applyBorder="1" applyAlignment="1">
      <alignment horizontal="left" vertical="center" wrapText="1"/>
    </xf>
    <xf numFmtId="164" fontId="3" fillId="6" borderId="1" xfId="0" applyNumberFormat="1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1" fillId="6" borderId="1" xfId="0" applyFont="1" applyFill="1" applyBorder="1" applyAlignment="1">
      <alignment horizontal="left" vertical="center"/>
    </xf>
    <xf numFmtId="0" fontId="6" fillId="0" borderId="5" xfId="0" applyFont="1" applyBorder="1" applyAlignment="1">
      <alignment wrapText="1"/>
    </xf>
    <xf numFmtId="2" fontId="6" fillId="0" borderId="5" xfId="0" applyNumberFormat="1" applyFont="1" applyBorder="1" applyAlignment="1"/>
    <xf numFmtId="0" fontId="2" fillId="0" borderId="1" xfId="0" applyFont="1" applyBorder="1" applyAlignment="1">
      <alignment vertical="center"/>
    </xf>
    <xf numFmtId="0" fontId="9" fillId="6" borderId="4" xfId="0" applyFont="1" applyFill="1" applyBorder="1" applyAlignment="1">
      <alignment vertical="center" wrapText="1"/>
    </xf>
    <xf numFmtId="0" fontId="31" fillId="0" borderId="0" xfId="0" applyFont="1"/>
    <xf numFmtId="0" fontId="1" fillId="0" borderId="1" xfId="0" applyFont="1" applyBorder="1"/>
    <xf numFmtId="4" fontId="31" fillId="0" borderId="0" xfId="0" applyNumberFormat="1" applyFont="1"/>
    <xf numFmtId="164" fontId="1" fillId="6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7" xfId="0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vertical="center" wrapText="1"/>
    </xf>
    <xf numFmtId="0" fontId="1" fillId="6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wrapText="1"/>
    </xf>
    <xf numFmtId="0" fontId="23" fillId="5" borderId="2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44" fontId="3" fillId="0" borderId="0" xfId="0" applyNumberFormat="1" applyFont="1" applyFill="1" applyAlignment="1">
      <alignment horizontal="right"/>
    </xf>
    <xf numFmtId="44" fontId="17" fillId="5" borderId="1" xfId="0" applyNumberFormat="1" applyFont="1" applyFill="1" applyBorder="1" applyAlignment="1">
      <alignment horizontal="center" vertical="center" wrapText="1"/>
    </xf>
    <xf numFmtId="44" fontId="16" fillId="5" borderId="1" xfId="0" applyNumberFormat="1" applyFont="1" applyFill="1" applyBorder="1" applyAlignment="1">
      <alignment horizontal="right" vertical="center" wrapText="1"/>
    </xf>
    <xf numFmtId="44" fontId="9" fillId="6" borderId="4" xfId="0" applyNumberFormat="1" applyFont="1" applyFill="1" applyBorder="1" applyAlignment="1">
      <alignment vertical="center" wrapText="1"/>
    </xf>
    <xf numFmtId="44" fontId="16" fillId="5" borderId="2" xfId="0" applyNumberFormat="1" applyFont="1" applyFill="1" applyBorder="1" applyAlignment="1">
      <alignment horizontal="right"/>
    </xf>
    <xf numFmtId="44" fontId="27" fillId="0" borderId="0" xfId="0" applyNumberFormat="1" applyFont="1" applyFill="1" applyAlignment="1">
      <alignment horizontal="right" wrapText="1"/>
    </xf>
    <xf numFmtId="44" fontId="2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 vertical="center"/>
    </xf>
    <xf numFmtId="44" fontId="0" fillId="0" borderId="1" xfId="0" applyNumberFormat="1" applyBorder="1" applyAlignment="1">
      <alignment vertical="center"/>
    </xf>
    <xf numFmtId="164" fontId="16" fillId="5" borderId="2" xfId="0" applyNumberFormat="1" applyFont="1" applyFill="1" applyBorder="1" applyAlignment="1">
      <alignment horizontal="right" vertical="center"/>
    </xf>
    <xf numFmtId="164" fontId="27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2" fillId="0" borderId="0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1" fillId="6" borderId="4" xfId="0" applyNumberFormat="1" applyFont="1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7" xfId="0" applyFont="1" applyFill="1" applyBorder="1" applyAlignment="1">
      <alignment vertical="center" wrapText="1"/>
    </xf>
    <xf numFmtId="2" fontId="0" fillId="0" borderId="7" xfId="0" applyNumberFormat="1" applyFont="1" applyFill="1" applyBorder="1" applyAlignment="1">
      <alignment vertical="center" wrapText="1"/>
    </xf>
    <xf numFmtId="0" fontId="0" fillId="0" borderId="0" xfId="0" applyFont="1" applyFill="1"/>
    <xf numFmtId="0" fontId="0" fillId="0" borderId="8" xfId="0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2" fontId="0" fillId="0" borderId="8" xfId="0" applyNumberFormat="1" applyFont="1" applyFill="1" applyBorder="1" applyAlignment="1">
      <alignment vertical="center" wrapText="1"/>
    </xf>
    <xf numFmtId="0" fontId="0" fillId="0" borderId="8" xfId="0" applyFill="1" applyBorder="1"/>
    <xf numFmtId="0" fontId="0" fillId="0" borderId="8" xfId="0" applyFont="1" applyFill="1" applyBorder="1"/>
    <xf numFmtId="0" fontId="1" fillId="0" borderId="8" xfId="0" applyFont="1" applyFill="1" applyBorder="1"/>
    <xf numFmtId="0" fontId="1" fillId="6" borderId="5" xfId="0" applyFont="1" applyFill="1" applyBorder="1" applyAlignment="1">
      <alignment vertical="center" wrapText="1"/>
    </xf>
    <xf numFmtId="2" fontId="0" fillId="0" borderId="8" xfId="0" applyNumberForma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0" fillId="0" borderId="0" xfId="0" applyBorder="1"/>
    <xf numFmtId="0" fontId="18" fillId="5" borderId="2" xfId="0" applyFont="1" applyFill="1" applyBorder="1" applyAlignment="1">
      <alignment vertical="center" wrapText="1"/>
    </xf>
    <xf numFmtId="164" fontId="16" fillId="5" borderId="2" xfId="0" applyNumberFormat="1" applyFont="1" applyFill="1" applyBorder="1" applyAlignment="1">
      <alignment horizontal="right" vertical="center" wrapText="1"/>
    </xf>
    <xf numFmtId="44" fontId="16" fillId="5" borderId="2" xfId="0" applyNumberFormat="1" applyFont="1" applyFill="1" applyBorder="1" applyAlignment="1">
      <alignment horizontal="right" vertical="center" wrapText="1"/>
    </xf>
    <xf numFmtId="0" fontId="19" fillId="5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4" fontId="21" fillId="0" borderId="1" xfId="0" applyNumberFormat="1" applyFont="1" applyFill="1" applyBorder="1" applyAlignment="1">
      <alignment horizontal="center" vertical="center" wrapText="1"/>
    </xf>
    <xf numFmtId="44" fontId="3" fillId="0" borderId="0" xfId="0" applyNumberFormat="1" applyFont="1" applyAlignment="1">
      <alignment vertical="center"/>
    </xf>
    <xf numFmtId="0" fontId="1" fillId="0" borderId="8" xfId="0" applyFont="1" applyFill="1" applyBorder="1" applyAlignment="1">
      <alignment vertical="center" wrapText="1"/>
    </xf>
    <xf numFmtId="0" fontId="0" fillId="0" borderId="8" xfId="0" applyFill="1" applyBorder="1" applyAlignment="1">
      <alignment horizontal="right" vertical="center" wrapText="1"/>
    </xf>
    <xf numFmtId="44" fontId="3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2" fontId="3" fillId="0" borderId="0" xfId="0" applyNumberFormat="1" applyFont="1" applyAlignment="1">
      <alignment vertical="center"/>
    </xf>
    <xf numFmtId="2" fontId="0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1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4" fontId="0" fillId="0" borderId="0" xfId="0" applyNumberFormat="1" applyBorder="1" applyAlignment="1">
      <alignment vertical="center"/>
    </xf>
    <xf numFmtId="4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textRotation="180"/>
    </xf>
    <xf numFmtId="0" fontId="1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6" fillId="0" borderId="0" xfId="0" applyFont="1" applyFill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3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vertical="center" textRotation="180"/>
    </xf>
    <xf numFmtId="0" fontId="0" fillId="0" borderId="0" xfId="0" applyAlignment="1">
      <alignment textRotation="180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/>
    <xf numFmtId="44" fontId="1" fillId="0" borderId="1" xfId="0" applyNumberFormat="1" applyFont="1" applyBorder="1" applyAlignment="1">
      <alignment vertical="center"/>
    </xf>
    <xf numFmtId="4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3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16" fillId="5" borderId="5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24" fillId="0" borderId="0" xfId="0" applyFont="1" applyAlignment="1">
      <alignment horizontal="left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6" borderId="5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9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6" fillId="3" borderId="5" xfId="0" applyFont="1" applyFill="1" applyBorder="1" applyAlignment="1">
      <alignment horizontal="center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9" fillId="6" borderId="5" xfId="0" applyFont="1" applyFill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5" borderId="5" xfId="0" applyFont="1" applyFill="1" applyBorder="1" applyAlignment="1">
      <alignment horizontal="left" vertical="center" wrapText="1"/>
    </xf>
    <xf numFmtId="0" fontId="32" fillId="5" borderId="1" xfId="0" applyFont="1" applyFill="1" applyBorder="1" applyAlignment="1">
      <alignment horizontal="left" vertical="center"/>
    </xf>
    <xf numFmtId="0" fontId="14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 textRotation="91" wrapText="1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 textRotation="91" wrapText="1"/>
    </xf>
    <xf numFmtId="0" fontId="5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M103"/>
  <sheetViews>
    <sheetView topLeftCell="A71" zoomScaleNormal="100" zoomScaleSheetLayoutView="120" workbookViewId="0">
      <selection activeCell="B41" sqref="B41"/>
    </sheetView>
  </sheetViews>
  <sheetFormatPr defaultRowHeight="12.75"/>
  <cols>
    <col min="1" max="1" width="3.85546875" style="22" bestFit="1" customWidth="1"/>
    <col min="2" max="2" width="30.5703125" style="134" customWidth="1"/>
    <col min="3" max="3" width="15.28515625" style="19" customWidth="1"/>
    <col min="4" max="4" width="21" style="145" customWidth="1"/>
    <col min="5" max="5" width="19.5703125" style="138" customWidth="1"/>
    <col min="6" max="6" width="19.5703125" style="23" customWidth="1"/>
    <col min="7" max="7" width="32.7109375" style="22" customWidth="1"/>
    <col min="8" max="8" width="32.7109375" style="137" customWidth="1"/>
    <col min="9" max="9" width="36.5703125" style="22" customWidth="1"/>
    <col min="10" max="10" width="13.5703125" style="12" bestFit="1" customWidth="1"/>
    <col min="11" max="11" width="9.140625" style="12"/>
    <col min="12" max="12" width="16.85546875" style="12" bestFit="1" customWidth="1"/>
    <col min="13" max="13" width="15.7109375" style="12" bestFit="1" customWidth="1"/>
    <col min="14" max="16384" width="9.140625" style="12"/>
  </cols>
  <sheetData>
    <row r="1" spans="1:11">
      <c r="H1" s="250"/>
      <c r="I1" s="250"/>
    </row>
    <row r="2" spans="1:11">
      <c r="H2" s="250"/>
      <c r="I2" s="250"/>
    </row>
    <row r="3" spans="1:11" ht="40.5" customHeight="1">
      <c r="A3" s="251"/>
      <c r="B3" s="251"/>
      <c r="C3" s="251"/>
      <c r="D3" s="251"/>
      <c r="E3" s="251"/>
      <c r="F3" s="251"/>
      <c r="G3" s="251"/>
      <c r="H3" s="251"/>
      <c r="I3" s="251"/>
      <c r="J3" s="251"/>
      <c r="K3" s="251"/>
    </row>
    <row r="4" spans="1:11" ht="66.75" customHeight="1">
      <c r="A4" s="52" t="s">
        <v>0</v>
      </c>
      <c r="B4" s="129" t="s">
        <v>30</v>
      </c>
      <c r="C4" s="77" t="s">
        <v>1</v>
      </c>
      <c r="D4" s="74" t="s">
        <v>20</v>
      </c>
      <c r="E4" s="139" t="s">
        <v>42</v>
      </c>
      <c r="F4" s="74" t="s">
        <v>43</v>
      </c>
      <c r="G4" s="105" t="s">
        <v>45</v>
      </c>
      <c r="H4" s="105" t="s">
        <v>44</v>
      </c>
      <c r="I4" s="105" t="s">
        <v>14</v>
      </c>
    </row>
    <row r="5" spans="1:11" ht="21" customHeight="1">
      <c r="A5" s="111" t="s">
        <v>19</v>
      </c>
      <c r="B5" s="243" t="s">
        <v>51</v>
      </c>
      <c r="C5" s="244"/>
      <c r="D5" s="244"/>
      <c r="E5" s="244"/>
      <c r="F5" s="244"/>
      <c r="G5" s="245"/>
      <c r="H5" s="135"/>
      <c r="I5" s="25" t="s">
        <v>157</v>
      </c>
      <c r="J5" s="128"/>
    </row>
    <row r="6" spans="1:11" ht="24.95" customHeight="1">
      <c r="A6" s="82">
        <v>1</v>
      </c>
      <c r="B6" s="240" t="s">
        <v>136</v>
      </c>
      <c r="C6" s="192"/>
      <c r="D6" s="236"/>
      <c r="E6" s="237">
        <v>3000000</v>
      </c>
      <c r="F6" s="192"/>
      <c r="G6" s="238" t="s">
        <v>159</v>
      </c>
      <c r="H6" s="238" t="s">
        <v>160</v>
      </c>
      <c r="I6" s="114"/>
    </row>
    <row r="7" spans="1:11" ht="24.95" customHeight="1">
      <c r="A7" s="82">
        <v>2</v>
      </c>
      <c r="B7" s="240" t="s">
        <v>137</v>
      </c>
      <c r="C7" s="192"/>
      <c r="D7" s="190"/>
      <c r="E7" s="236">
        <v>50000</v>
      </c>
      <c r="F7" s="192"/>
      <c r="G7" s="192"/>
      <c r="H7" s="238" t="s">
        <v>160</v>
      </c>
      <c r="I7" s="114"/>
    </row>
    <row r="8" spans="1:11" ht="24.95" customHeight="1">
      <c r="A8" s="82">
        <v>3</v>
      </c>
      <c r="B8" s="240" t="s">
        <v>457</v>
      </c>
      <c r="C8" s="192"/>
      <c r="D8" s="190"/>
      <c r="E8" s="236">
        <v>50000</v>
      </c>
      <c r="F8" s="192"/>
      <c r="G8" s="192"/>
      <c r="H8" s="238" t="s">
        <v>160</v>
      </c>
      <c r="I8" s="114"/>
    </row>
    <row r="9" spans="1:11" ht="24.95" customHeight="1">
      <c r="A9" s="82">
        <v>4</v>
      </c>
      <c r="B9" s="240" t="s">
        <v>138</v>
      </c>
      <c r="C9" s="192"/>
      <c r="D9" s="190"/>
      <c r="E9" s="236">
        <v>50000</v>
      </c>
      <c r="F9" s="192"/>
      <c r="G9" s="192"/>
      <c r="H9" s="238" t="s">
        <v>459</v>
      </c>
      <c r="I9" s="114"/>
    </row>
    <row r="10" spans="1:11" ht="24.95" customHeight="1">
      <c r="A10" s="82">
        <v>5</v>
      </c>
      <c r="B10" s="240" t="s">
        <v>139</v>
      </c>
      <c r="C10" s="192"/>
      <c r="D10" s="190"/>
      <c r="E10" s="236">
        <v>50000</v>
      </c>
      <c r="F10" s="192"/>
      <c r="G10" s="192"/>
      <c r="H10" s="238" t="s">
        <v>161</v>
      </c>
      <c r="I10" s="114"/>
    </row>
    <row r="11" spans="1:11" ht="24.95" customHeight="1">
      <c r="A11" s="82">
        <v>6</v>
      </c>
      <c r="B11" s="240" t="s">
        <v>140</v>
      </c>
      <c r="C11" s="192"/>
      <c r="D11" s="190"/>
      <c r="E11" s="236">
        <v>50000</v>
      </c>
      <c r="F11" s="192">
        <v>92.56</v>
      </c>
      <c r="G11" s="192"/>
      <c r="H11" s="238" t="s">
        <v>161</v>
      </c>
      <c r="I11" s="114"/>
    </row>
    <row r="12" spans="1:11" ht="24.95" customHeight="1">
      <c r="A12" s="82">
        <v>7</v>
      </c>
      <c r="B12" s="240" t="s">
        <v>141</v>
      </c>
      <c r="C12" s="192"/>
      <c r="D12" s="190"/>
      <c r="E12" s="236">
        <v>50000</v>
      </c>
      <c r="F12" s="192"/>
      <c r="G12" s="192"/>
      <c r="H12" s="238" t="s">
        <v>158</v>
      </c>
      <c r="I12" s="114"/>
    </row>
    <row r="13" spans="1:11" ht="38.25">
      <c r="A13" s="82">
        <v>8</v>
      </c>
      <c r="B13" s="240" t="s">
        <v>460</v>
      </c>
      <c r="C13" s="192">
        <v>1930</v>
      </c>
      <c r="D13" s="236"/>
      <c r="E13" s="237">
        <v>30000</v>
      </c>
      <c r="F13" s="192">
        <v>77.400000000000006</v>
      </c>
      <c r="G13" s="192"/>
      <c r="H13" s="238" t="s">
        <v>162</v>
      </c>
      <c r="I13" s="114"/>
    </row>
    <row r="14" spans="1:11" ht="25.5">
      <c r="A14" s="82">
        <v>9</v>
      </c>
      <c r="B14" s="240" t="s">
        <v>156</v>
      </c>
      <c r="C14" s="192"/>
      <c r="D14" s="236"/>
      <c r="E14" s="236">
        <v>26000</v>
      </c>
      <c r="F14" s="192">
        <v>45</v>
      </c>
      <c r="G14" s="192"/>
      <c r="H14" s="238" t="s">
        <v>163</v>
      </c>
      <c r="I14" s="114"/>
    </row>
    <row r="15" spans="1:11" ht="24.95" customHeight="1">
      <c r="A15" s="82">
        <v>10</v>
      </c>
      <c r="B15" s="240" t="s">
        <v>142</v>
      </c>
      <c r="C15" s="192"/>
      <c r="D15" s="236"/>
      <c r="E15" s="237">
        <v>100000</v>
      </c>
      <c r="F15" s="192">
        <v>50</v>
      </c>
      <c r="G15" s="192"/>
      <c r="H15" s="238" t="s">
        <v>164</v>
      </c>
      <c r="I15" s="114"/>
    </row>
    <row r="16" spans="1:11" ht="24.95" customHeight="1">
      <c r="A16" s="82">
        <v>11</v>
      </c>
      <c r="B16" s="240" t="s">
        <v>143</v>
      </c>
      <c r="C16" s="192">
        <v>1919</v>
      </c>
      <c r="D16" s="236"/>
      <c r="E16" s="236">
        <v>50000</v>
      </c>
      <c r="F16" s="192"/>
      <c r="G16" s="192"/>
      <c r="H16" s="238" t="s">
        <v>165</v>
      </c>
      <c r="I16" s="114"/>
    </row>
    <row r="17" spans="1:9" ht="24.95" customHeight="1">
      <c r="A17" s="82">
        <v>12</v>
      </c>
      <c r="B17" s="240" t="s">
        <v>144</v>
      </c>
      <c r="C17" s="192"/>
      <c r="D17" s="236"/>
      <c r="E17" s="237">
        <v>300000</v>
      </c>
      <c r="F17" s="192">
        <v>494</v>
      </c>
      <c r="G17" s="192"/>
      <c r="H17" s="238" t="s">
        <v>166</v>
      </c>
      <c r="I17" s="114"/>
    </row>
    <row r="18" spans="1:9" ht="38.25">
      <c r="A18" s="82">
        <v>13</v>
      </c>
      <c r="B18" s="240" t="s">
        <v>145</v>
      </c>
      <c r="C18" s="192"/>
      <c r="D18" s="236"/>
      <c r="E18" s="236">
        <v>46000</v>
      </c>
      <c r="F18" s="192">
        <v>133</v>
      </c>
      <c r="G18" s="192"/>
      <c r="H18" s="238" t="s">
        <v>166</v>
      </c>
      <c r="I18" s="114"/>
    </row>
    <row r="19" spans="1:9" ht="25.5">
      <c r="A19" s="82">
        <v>14</v>
      </c>
      <c r="B19" s="240" t="s">
        <v>496</v>
      </c>
      <c r="C19" s="192">
        <v>1956</v>
      </c>
      <c r="D19" s="236"/>
      <c r="E19" s="237">
        <v>400000</v>
      </c>
      <c r="F19" s="192"/>
      <c r="G19" s="192"/>
      <c r="H19" s="238" t="s">
        <v>163</v>
      </c>
      <c r="I19" s="114"/>
    </row>
    <row r="20" spans="1:9" ht="24.95" customHeight="1">
      <c r="A20" s="82">
        <v>15</v>
      </c>
      <c r="B20" s="240" t="s">
        <v>146</v>
      </c>
      <c r="C20" s="192">
        <v>1977</v>
      </c>
      <c r="D20" s="236"/>
      <c r="E20" s="236">
        <v>60000</v>
      </c>
      <c r="F20" s="192"/>
      <c r="G20" s="192"/>
      <c r="H20" s="238" t="s">
        <v>167</v>
      </c>
      <c r="I20" s="114"/>
    </row>
    <row r="21" spans="1:9" ht="24.95" customHeight="1">
      <c r="A21" s="82">
        <v>16</v>
      </c>
      <c r="B21" s="240" t="s">
        <v>147</v>
      </c>
      <c r="C21" s="192">
        <v>1992</v>
      </c>
      <c r="D21" s="236"/>
      <c r="E21" s="237">
        <v>20000</v>
      </c>
      <c r="F21" s="192"/>
      <c r="G21" s="192"/>
      <c r="H21" s="238" t="s">
        <v>158</v>
      </c>
      <c r="I21" s="114"/>
    </row>
    <row r="22" spans="1:9" ht="24.95" customHeight="1">
      <c r="A22" s="82">
        <v>17</v>
      </c>
      <c r="B22" s="240" t="s">
        <v>461</v>
      </c>
      <c r="C22" s="192"/>
      <c r="D22" s="236"/>
      <c r="E22" s="237">
        <v>15000</v>
      </c>
      <c r="F22" s="192"/>
      <c r="G22" s="192"/>
      <c r="H22" s="238" t="s">
        <v>158</v>
      </c>
      <c r="I22" s="114"/>
    </row>
    <row r="23" spans="1:9" ht="24.95" customHeight="1">
      <c r="A23" s="82">
        <v>18</v>
      </c>
      <c r="B23" s="240" t="s">
        <v>462</v>
      </c>
      <c r="C23" s="192"/>
      <c r="D23" s="236"/>
      <c r="E23" s="236">
        <v>170000</v>
      </c>
      <c r="F23" s="192"/>
      <c r="G23" s="192"/>
      <c r="H23" s="238" t="s">
        <v>158</v>
      </c>
      <c r="I23" s="114"/>
    </row>
    <row r="24" spans="1:9" ht="24.95" customHeight="1">
      <c r="A24" s="82">
        <v>19</v>
      </c>
      <c r="B24" s="240" t="s">
        <v>148</v>
      </c>
      <c r="C24" s="192"/>
      <c r="D24" s="236"/>
      <c r="E24" s="237">
        <v>100000</v>
      </c>
      <c r="F24" s="192"/>
      <c r="G24" s="192"/>
      <c r="H24" s="238" t="s">
        <v>158</v>
      </c>
      <c r="I24" s="114"/>
    </row>
    <row r="25" spans="1:9" ht="24.95" customHeight="1">
      <c r="A25" s="82">
        <v>20</v>
      </c>
      <c r="B25" s="240" t="s">
        <v>149</v>
      </c>
      <c r="C25" s="192"/>
      <c r="D25" s="236"/>
      <c r="E25" s="237">
        <v>100000</v>
      </c>
      <c r="F25" s="192"/>
      <c r="G25" s="192"/>
      <c r="H25" s="238" t="s">
        <v>158</v>
      </c>
      <c r="I25" s="114"/>
    </row>
    <row r="26" spans="1:9" ht="24.95" customHeight="1">
      <c r="A26" s="82">
        <v>21</v>
      </c>
      <c r="B26" s="240" t="s">
        <v>463</v>
      </c>
      <c r="C26" s="192"/>
      <c r="D26" s="236"/>
      <c r="E26" s="237">
        <v>100000</v>
      </c>
      <c r="F26" s="192"/>
      <c r="G26" s="192"/>
      <c r="H26" s="238" t="s">
        <v>158</v>
      </c>
      <c r="I26" s="114"/>
    </row>
    <row r="27" spans="1:9" ht="24.95" customHeight="1">
      <c r="A27" s="82">
        <v>22</v>
      </c>
      <c r="B27" s="240" t="s">
        <v>150</v>
      </c>
      <c r="C27" s="192"/>
      <c r="D27" s="236"/>
      <c r="E27" s="237">
        <v>100000</v>
      </c>
      <c r="F27" s="192"/>
      <c r="G27" s="192"/>
      <c r="H27" s="238" t="s">
        <v>158</v>
      </c>
      <c r="I27" s="114"/>
    </row>
    <row r="28" spans="1:9" ht="24.95" customHeight="1">
      <c r="A28" s="82">
        <v>23</v>
      </c>
      <c r="B28" s="240" t="s">
        <v>464</v>
      </c>
      <c r="C28" s="192"/>
      <c r="D28" s="236"/>
      <c r="E28" s="237">
        <v>100000</v>
      </c>
      <c r="F28" s="192"/>
      <c r="G28" s="192"/>
      <c r="H28" s="238" t="s">
        <v>158</v>
      </c>
      <c r="I28" s="114"/>
    </row>
    <row r="29" spans="1:9" ht="24.95" customHeight="1">
      <c r="A29" s="82">
        <v>24</v>
      </c>
      <c r="B29" s="240" t="s">
        <v>151</v>
      </c>
      <c r="C29" s="192"/>
      <c r="D29" s="236"/>
      <c r="E29" s="236">
        <v>73000</v>
      </c>
      <c r="F29" s="192"/>
      <c r="G29" s="192"/>
      <c r="H29" s="238" t="s">
        <v>158</v>
      </c>
      <c r="I29" s="114"/>
    </row>
    <row r="30" spans="1:9" ht="24.95" customHeight="1">
      <c r="A30" s="82">
        <v>25</v>
      </c>
      <c r="B30" s="240" t="s">
        <v>470</v>
      </c>
      <c r="C30" s="192"/>
      <c r="D30" s="236"/>
      <c r="E30" s="236">
        <v>60000</v>
      </c>
      <c r="F30" s="192"/>
      <c r="G30" s="192"/>
      <c r="H30" s="238" t="s">
        <v>158</v>
      </c>
      <c r="I30" s="114"/>
    </row>
    <row r="31" spans="1:9" ht="24.95" customHeight="1">
      <c r="A31" s="82">
        <v>26</v>
      </c>
      <c r="B31" s="240" t="s">
        <v>152</v>
      </c>
      <c r="C31" s="192"/>
      <c r="D31" s="236"/>
      <c r="E31" s="236">
        <v>68000</v>
      </c>
      <c r="F31" s="192"/>
      <c r="G31" s="192"/>
      <c r="H31" s="238" t="s">
        <v>158</v>
      </c>
      <c r="I31" s="114"/>
    </row>
    <row r="32" spans="1:9" ht="24.95" customHeight="1">
      <c r="A32" s="82">
        <v>27</v>
      </c>
      <c r="B32" s="240" t="s">
        <v>497</v>
      </c>
      <c r="C32" s="192">
        <v>1803</v>
      </c>
      <c r="D32" s="236"/>
      <c r="E32" s="237">
        <v>2000000</v>
      </c>
      <c r="F32" s="192">
        <v>687</v>
      </c>
      <c r="G32" s="192"/>
      <c r="H32" s="238" t="s">
        <v>168</v>
      </c>
      <c r="I32" s="114"/>
    </row>
    <row r="33" spans="1:9" ht="24.95" customHeight="1">
      <c r="A33" s="82">
        <v>28</v>
      </c>
      <c r="B33" s="240" t="s">
        <v>471</v>
      </c>
      <c r="C33" s="192">
        <v>2002</v>
      </c>
      <c r="D33" s="237">
        <v>352000</v>
      </c>
      <c r="E33" s="237"/>
      <c r="F33" s="192"/>
      <c r="G33" s="192"/>
      <c r="H33" s="238" t="s">
        <v>169</v>
      </c>
      <c r="I33" s="114"/>
    </row>
    <row r="34" spans="1:9" ht="24.95" customHeight="1">
      <c r="A34" s="82">
        <v>29</v>
      </c>
      <c r="B34" s="240" t="s">
        <v>153</v>
      </c>
      <c r="C34" s="192"/>
      <c r="D34" s="236"/>
      <c r="E34" s="236">
        <v>25000</v>
      </c>
      <c r="F34" s="192"/>
      <c r="G34" s="192"/>
      <c r="H34" s="238" t="s">
        <v>158</v>
      </c>
      <c r="I34" s="114"/>
    </row>
    <row r="35" spans="1:9" ht="24.95" customHeight="1">
      <c r="A35" s="82">
        <v>30</v>
      </c>
      <c r="B35" s="240" t="s">
        <v>499</v>
      </c>
      <c r="C35" s="192" t="s">
        <v>170</v>
      </c>
      <c r="D35" s="236"/>
      <c r="E35" s="237">
        <v>50000</v>
      </c>
      <c r="F35" s="192">
        <v>45</v>
      </c>
      <c r="G35" s="192"/>
      <c r="H35" s="238" t="s">
        <v>158</v>
      </c>
      <c r="I35" s="114"/>
    </row>
    <row r="36" spans="1:9" ht="24.95" customHeight="1">
      <c r="A36" s="82">
        <v>31</v>
      </c>
      <c r="B36" s="240" t="s">
        <v>498</v>
      </c>
      <c r="C36" s="192"/>
      <c r="D36" s="236"/>
      <c r="E36" s="236">
        <v>70000</v>
      </c>
      <c r="F36" s="192"/>
      <c r="G36" s="192"/>
      <c r="H36" s="238" t="s">
        <v>160</v>
      </c>
      <c r="I36" s="114"/>
    </row>
    <row r="37" spans="1:9" ht="24.95" customHeight="1">
      <c r="A37" s="82">
        <v>32</v>
      </c>
      <c r="B37" s="240" t="s">
        <v>465</v>
      </c>
      <c r="C37" s="192"/>
      <c r="D37" s="237">
        <v>99982</v>
      </c>
      <c r="E37" s="237"/>
      <c r="F37" s="192">
        <v>114.52</v>
      </c>
      <c r="G37" s="192"/>
      <c r="H37" s="238" t="s">
        <v>158</v>
      </c>
      <c r="I37" s="114"/>
    </row>
    <row r="38" spans="1:9" ht="24.95" customHeight="1">
      <c r="A38" s="82">
        <v>33</v>
      </c>
      <c r="B38" s="240" t="s">
        <v>154</v>
      </c>
      <c r="C38" s="192"/>
      <c r="D38" s="236"/>
      <c r="E38" s="236">
        <v>60000</v>
      </c>
      <c r="F38" s="192"/>
      <c r="G38" s="192"/>
      <c r="H38" s="238" t="s">
        <v>158</v>
      </c>
      <c r="I38" s="114"/>
    </row>
    <row r="39" spans="1:9" ht="24.95" customHeight="1">
      <c r="A39" s="82">
        <v>34</v>
      </c>
      <c r="B39" s="240" t="s">
        <v>500</v>
      </c>
      <c r="C39" s="192"/>
      <c r="D39" s="236"/>
      <c r="E39" s="237">
        <v>10000</v>
      </c>
      <c r="F39" s="192"/>
      <c r="G39" s="192"/>
      <c r="H39" s="238" t="s">
        <v>158</v>
      </c>
      <c r="I39" s="114"/>
    </row>
    <row r="40" spans="1:9" ht="24.95" customHeight="1">
      <c r="A40" s="82">
        <v>35</v>
      </c>
      <c r="B40" s="240" t="s">
        <v>155</v>
      </c>
      <c r="C40" s="192">
        <v>2011</v>
      </c>
      <c r="D40" s="236"/>
      <c r="E40" s="236">
        <v>500000</v>
      </c>
      <c r="F40" s="192"/>
      <c r="G40" s="192"/>
      <c r="H40" s="238" t="s">
        <v>158</v>
      </c>
      <c r="I40" s="114"/>
    </row>
    <row r="41" spans="1:9" ht="24.95" customHeight="1">
      <c r="A41" s="82">
        <v>36</v>
      </c>
      <c r="B41" s="240" t="s">
        <v>472</v>
      </c>
      <c r="C41" s="192"/>
      <c r="D41" s="236"/>
      <c r="E41" s="237">
        <v>200000</v>
      </c>
      <c r="F41" s="192"/>
      <c r="G41" s="192"/>
      <c r="H41" s="238"/>
      <c r="I41" s="114"/>
    </row>
    <row r="42" spans="1:9" ht="24.95" customHeight="1">
      <c r="A42" s="82">
        <v>37</v>
      </c>
      <c r="B42" s="240" t="s">
        <v>473</v>
      </c>
      <c r="C42" s="192"/>
      <c r="D42" s="236"/>
      <c r="E42" s="237">
        <v>400000</v>
      </c>
      <c r="F42" s="192"/>
      <c r="G42" s="192"/>
      <c r="H42" s="238"/>
      <c r="I42" s="114"/>
    </row>
    <row r="43" spans="1:9" ht="24.95" customHeight="1">
      <c r="A43" s="82">
        <v>38</v>
      </c>
      <c r="B43" s="240" t="s">
        <v>474</v>
      </c>
      <c r="C43" s="192"/>
      <c r="D43" s="236"/>
      <c r="E43" s="236">
        <v>300000</v>
      </c>
      <c r="F43" s="192"/>
      <c r="G43" s="192"/>
      <c r="H43" s="238"/>
      <c r="I43" s="114"/>
    </row>
    <row r="44" spans="1:9" ht="24.95" customHeight="1">
      <c r="A44" s="82">
        <v>39</v>
      </c>
      <c r="B44" s="240" t="s">
        <v>475</v>
      </c>
      <c r="C44" s="192"/>
      <c r="D44" s="236"/>
      <c r="E44" s="237">
        <v>500000</v>
      </c>
      <c r="F44" s="192"/>
      <c r="G44" s="192"/>
      <c r="H44" s="238"/>
      <c r="I44" s="114"/>
    </row>
    <row r="45" spans="1:9" ht="24.95" customHeight="1">
      <c r="A45" s="82">
        <v>40</v>
      </c>
      <c r="B45" s="240" t="s">
        <v>476</v>
      </c>
      <c r="C45" s="192"/>
      <c r="D45" s="236"/>
      <c r="E45" s="237">
        <v>500000</v>
      </c>
      <c r="F45" s="192"/>
      <c r="G45" s="192"/>
      <c r="H45" s="238"/>
      <c r="I45" s="114"/>
    </row>
    <row r="46" spans="1:9" ht="24.95" customHeight="1">
      <c r="A46" s="82">
        <v>41</v>
      </c>
      <c r="B46" s="240" t="s">
        <v>477</v>
      </c>
      <c r="C46" s="192"/>
      <c r="D46" s="236"/>
      <c r="E46" s="237">
        <v>200000</v>
      </c>
      <c r="F46" s="192"/>
      <c r="G46" s="192"/>
      <c r="H46" s="238"/>
      <c r="I46" s="114"/>
    </row>
    <row r="47" spans="1:9" ht="24.95" customHeight="1">
      <c r="A47" s="82">
        <v>42</v>
      </c>
      <c r="B47" s="240" t="s">
        <v>478</v>
      </c>
      <c r="C47" s="192"/>
      <c r="D47" s="236"/>
      <c r="E47" s="237">
        <v>400000</v>
      </c>
      <c r="F47" s="192"/>
      <c r="G47" s="192"/>
      <c r="H47" s="238"/>
      <c r="I47" s="114"/>
    </row>
    <row r="48" spans="1:9" ht="24.95" customHeight="1">
      <c r="A48" s="82">
        <v>43</v>
      </c>
      <c r="B48" s="240" t="s">
        <v>479</v>
      </c>
      <c r="C48" s="192"/>
      <c r="D48" s="236"/>
      <c r="E48" s="237">
        <v>400000</v>
      </c>
      <c r="F48" s="192"/>
      <c r="G48" s="192"/>
      <c r="H48" s="238"/>
      <c r="I48" s="114"/>
    </row>
    <row r="49" spans="1:13" ht="24.95" customHeight="1">
      <c r="A49" s="82">
        <v>44</v>
      </c>
      <c r="B49" s="240" t="s">
        <v>482</v>
      </c>
      <c r="C49" s="192"/>
      <c r="D49" s="236"/>
      <c r="E49" s="237">
        <v>400000</v>
      </c>
      <c r="F49" s="192"/>
      <c r="G49" s="192"/>
      <c r="H49" s="238"/>
      <c r="I49" s="114"/>
    </row>
    <row r="50" spans="1:13" ht="24.95" customHeight="1">
      <c r="A50" s="82">
        <v>45</v>
      </c>
      <c r="B50" s="240" t="s">
        <v>483</v>
      </c>
      <c r="C50" s="192"/>
      <c r="D50" s="236"/>
      <c r="E50" s="237">
        <v>400000</v>
      </c>
      <c r="F50" s="192"/>
      <c r="G50" s="192"/>
      <c r="H50" s="238"/>
      <c r="I50" s="114"/>
    </row>
    <row r="51" spans="1:13" ht="17.25" customHeight="1">
      <c r="A51" s="246" t="s">
        <v>18</v>
      </c>
      <c r="B51" s="249"/>
      <c r="C51" s="248"/>
      <c r="D51" s="54"/>
      <c r="E51" s="140">
        <f>SUM(E6:E32,D33,E34:E36,D37,E38:E50)</f>
        <v>12084982</v>
      </c>
      <c r="F51" s="54"/>
      <c r="G51" s="55"/>
      <c r="H51" s="55"/>
      <c r="I51" s="53"/>
    </row>
    <row r="52" spans="1:13" ht="17.25" customHeight="1">
      <c r="A52" s="24" t="s">
        <v>54</v>
      </c>
      <c r="B52" s="243" t="s">
        <v>55</v>
      </c>
      <c r="C52" s="244"/>
      <c r="D52" s="244"/>
      <c r="E52" s="244"/>
      <c r="F52" s="244"/>
      <c r="G52" s="245"/>
      <c r="H52" s="135"/>
      <c r="I52" s="25" t="s">
        <v>317</v>
      </c>
      <c r="J52" s="128"/>
      <c r="M52" s="38"/>
    </row>
    <row r="53" spans="1:13" ht="51">
      <c r="A53" s="158">
        <v>1</v>
      </c>
      <c r="B53" s="241" t="s">
        <v>286</v>
      </c>
      <c r="C53" s="65" t="s">
        <v>288</v>
      </c>
      <c r="D53" s="146"/>
      <c r="E53" s="161">
        <v>800000</v>
      </c>
      <c r="F53" s="159">
        <v>334.26</v>
      </c>
      <c r="G53" s="65" t="s">
        <v>287</v>
      </c>
      <c r="H53" s="10" t="s">
        <v>290</v>
      </c>
      <c r="I53" s="160" t="s">
        <v>289</v>
      </c>
    </row>
    <row r="54" spans="1:13">
      <c r="A54" s="246" t="s">
        <v>18</v>
      </c>
      <c r="B54" s="247"/>
      <c r="C54" s="248"/>
      <c r="D54" s="54"/>
      <c r="E54" s="140">
        <f>SUM(E53)</f>
        <v>800000</v>
      </c>
      <c r="F54" s="54"/>
      <c r="G54" s="55"/>
      <c r="H54" s="55"/>
      <c r="I54" s="53"/>
    </row>
    <row r="55" spans="1:13">
      <c r="A55" s="24" t="s">
        <v>56</v>
      </c>
      <c r="B55" s="243" t="s">
        <v>57</v>
      </c>
      <c r="C55" s="244"/>
      <c r="D55" s="244"/>
      <c r="E55" s="244"/>
      <c r="F55" s="244"/>
      <c r="G55" s="245"/>
      <c r="H55" s="135"/>
      <c r="I55" s="25" t="s">
        <v>135</v>
      </c>
      <c r="J55" s="128"/>
    </row>
    <row r="56" spans="1:13" ht="16.5" customHeight="1">
      <c r="A56" s="69"/>
      <c r="B56" s="172" t="s">
        <v>315</v>
      </c>
      <c r="C56" s="130"/>
      <c r="D56" s="130"/>
      <c r="E56" s="161"/>
      <c r="F56" s="130"/>
      <c r="G56" s="131"/>
      <c r="H56" s="131"/>
      <c r="I56" s="131" t="s">
        <v>316</v>
      </c>
      <c r="L56" s="44"/>
    </row>
    <row r="57" spans="1:13">
      <c r="A57" s="246" t="s">
        <v>18</v>
      </c>
      <c r="B57" s="247"/>
      <c r="C57" s="248"/>
      <c r="D57" s="54"/>
      <c r="E57" s="140"/>
      <c r="F57" s="54"/>
      <c r="G57" s="55"/>
      <c r="H57" s="55"/>
      <c r="I57" s="53"/>
    </row>
    <row r="58" spans="1:13">
      <c r="A58" s="92" t="s">
        <v>58</v>
      </c>
      <c r="B58" s="243" t="s">
        <v>59</v>
      </c>
      <c r="C58" s="244"/>
      <c r="D58" s="244"/>
      <c r="E58" s="244"/>
      <c r="F58" s="244"/>
      <c r="G58" s="245"/>
      <c r="H58" s="135"/>
      <c r="I58" s="25" t="s">
        <v>133</v>
      </c>
      <c r="J58" s="128"/>
    </row>
    <row r="59" spans="1:13">
      <c r="A59" s="91"/>
      <c r="B59" s="172" t="s">
        <v>351</v>
      </c>
      <c r="C59" s="112"/>
      <c r="D59" s="112"/>
      <c r="E59" s="141"/>
      <c r="F59" s="112"/>
      <c r="G59" s="112"/>
      <c r="H59" s="112"/>
      <c r="I59" s="96"/>
    </row>
    <row r="60" spans="1:13">
      <c r="A60" s="246" t="s">
        <v>18</v>
      </c>
      <c r="B60" s="247"/>
      <c r="C60" s="248"/>
      <c r="D60" s="54"/>
      <c r="E60" s="140"/>
      <c r="F60" s="54"/>
      <c r="G60" s="55"/>
      <c r="H60" s="55"/>
      <c r="I60" s="53"/>
    </row>
    <row r="61" spans="1:13">
      <c r="A61" s="95" t="s">
        <v>60</v>
      </c>
      <c r="B61" s="243" t="s">
        <v>458</v>
      </c>
      <c r="C61" s="244"/>
      <c r="D61" s="244"/>
      <c r="E61" s="244"/>
      <c r="F61" s="244"/>
      <c r="G61" s="245"/>
      <c r="H61" s="135"/>
      <c r="I61" s="25" t="s">
        <v>338</v>
      </c>
      <c r="J61" s="128"/>
    </row>
    <row r="62" spans="1:13" customFormat="1" ht="24.75" customHeight="1">
      <c r="A62" s="183">
        <v>1</v>
      </c>
      <c r="B62" s="240" t="s">
        <v>339</v>
      </c>
      <c r="C62" s="160">
        <v>1970</v>
      </c>
      <c r="D62" s="146"/>
      <c r="E62" s="146">
        <v>3000000</v>
      </c>
      <c r="F62" s="160">
        <v>1527.4</v>
      </c>
      <c r="G62" s="174" t="s">
        <v>340</v>
      </c>
      <c r="H62" s="133" t="s">
        <v>160</v>
      </c>
      <c r="I62" s="160" t="s">
        <v>341</v>
      </c>
      <c r="J62" s="175"/>
      <c r="K62" s="176"/>
      <c r="L62" s="177"/>
      <c r="M62" s="178"/>
    </row>
    <row r="63" spans="1:13" customFormat="1" ht="24.75" customHeight="1">
      <c r="A63" s="183">
        <v>2</v>
      </c>
      <c r="B63" s="107" t="s">
        <v>342</v>
      </c>
      <c r="C63" s="160">
        <v>2002</v>
      </c>
      <c r="D63" s="146"/>
      <c r="E63" s="146">
        <v>4000000</v>
      </c>
      <c r="F63" s="160">
        <v>875.75</v>
      </c>
      <c r="G63" s="174" t="s">
        <v>343</v>
      </c>
      <c r="H63" s="133" t="s">
        <v>160</v>
      </c>
      <c r="I63" s="160" t="s">
        <v>341</v>
      </c>
      <c r="J63" s="177"/>
      <c r="K63" s="176"/>
      <c r="L63" s="177"/>
      <c r="M63" s="178"/>
    </row>
    <row r="64" spans="1:13">
      <c r="A64" s="246" t="s">
        <v>18</v>
      </c>
      <c r="B64" s="247"/>
      <c r="C64" s="248"/>
      <c r="D64" s="180"/>
      <c r="E64" s="181">
        <f>SUM(E62:E63)</f>
        <v>7000000</v>
      </c>
      <c r="F64" s="180"/>
      <c r="G64" s="182"/>
      <c r="H64" s="182"/>
      <c r="I64" s="179"/>
    </row>
    <row r="65" spans="1:12" ht="12.75" customHeight="1">
      <c r="A65" s="110" t="s">
        <v>61</v>
      </c>
      <c r="B65" s="243" t="s">
        <v>62</v>
      </c>
      <c r="C65" s="244"/>
      <c r="D65" s="244"/>
      <c r="E65" s="244"/>
      <c r="F65" s="244"/>
      <c r="G65" s="245"/>
      <c r="H65" s="135"/>
      <c r="I65" s="25" t="s">
        <v>352</v>
      </c>
      <c r="J65" s="128"/>
      <c r="L65" s="44"/>
    </row>
    <row r="66" spans="1:12">
      <c r="A66" s="90"/>
      <c r="B66" s="172" t="s">
        <v>350</v>
      </c>
      <c r="C66" s="112"/>
      <c r="D66" s="112"/>
      <c r="E66" s="141"/>
      <c r="F66" s="112"/>
      <c r="G66" s="112"/>
      <c r="H66" s="112"/>
      <c r="I66" s="96"/>
    </row>
    <row r="67" spans="1:12">
      <c r="A67" s="246" t="s">
        <v>18</v>
      </c>
      <c r="B67" s="247"/>
      <c r="C67" s="248"/>
      <c r="D67" s="147"/>
      <c r="E67" s="142"/>
      <c r="F67" s="66"/>
      <c r="G67" s="56"/>
      <c r="H67" s="136"/>
      <c r="I67" s="57"/>
      <c r="L67" s="72"/>
    </row>
    <row r="68" spans="1:12">
      <c r="A68" s="109" t="s">
        <v>64</v>
      </c>
      <c r="B68" s="243" t="s">
        <v>63</v>
      </c>
      <c r="C68" s="244"/>
      <c r="D68" s="244"/>
      <c r="E68" s="244"/>
      <c r="F68" s="244"/>
      <c r="G68" s="245"/>
      <c r="H68" s="135"/>
      <c r="I68" s="25" t="s">
        <v>133</v>
      </c>
      <c r="J68" s="128"/>
      <c r="L68" s="72"/>
    </row>
    <row r="69" spans="1:12" ht="38.25">
      <c r="A69" s="158">
        <v>1</v>
      </c>
      <c r="B69" s="242" t="s">
        <v>353</v>
      </c>
      <c r="C69" s="160">
        <v>2001</v>
      </c>
      <c r="D69" s="146"/>
      <c r="E69" s="184">
        <v>3500000</v>
      </c>
      <c r="F69" s="87">
        <v>777.98</v>
      </c>
      <c r="G69" s="160" t="s">
        <v>354</v>
      </c>
      <c r="H69" s="10" t="s">
        <v>356</v>
      </c>
      <c r="I69" s="160" t="s">
        <v>355</v>
      </c>
    </row>
    <row r="70" spans="1:12">
      <c r="A70" s="246" t="s">
        <v>18</v>
      </c>
      <c r="B70" s="247"/>
      <c r="C70" s="248"/>
      <c r="D70" s="54"/>
      <c r="E70" s="54">
        <f>SUM(E69)</f>
        <v>3500000</v>
      </c>
      <c r="F70" s="54"/>
      <c r="G70" s="55"/>
      <c r="H70" s="55"/>
      <c r="I70" s="53"/>
    </row>
    <row r="71" spans="1:12">
      <c r="A71" s="24" t="s">
        <v>65</v>
      </c>
      <c r="B71" s="243" t="s">
        <v>66</v>
      </c>
      <c r="C71" s="244"/>
      <c r="D71" s="244"/>
      <c r="E71" s="244"/>
      <c r="F71" s="244"/>
      <c r="G71" s="245"/>
      <c r="H71" s="135"/>
      <c r="I71" s="25" t="s">
        <v>134</v>
      </c>
      <c r="J71" s="128"/>
    </row>
    <row r="72" spans="1:12" ht="63.75">
      <c r="A72" s="158">
        <v>1</v>
      </c>
      <c r="B72" s="242" t="s">
        <v>367</v>
      </c>
      <c r="C72" s="160">
        <v>1986</v>
      </c>
      <c r="D72" s="146"/>
      <c r="E72" s="186">
        <v>3000000</v>
      </c>
      <c r="F72" s="160">
        <v>1684.55</v>
      </c>
      <c r="G72" s="160" t="s">
        <v>364</v>
      </c>
      <c r="H72" s="10" t="s">
        <v>366</v>
      </c>
      <c r="I72" s="160" t="s">
        <v>365</v>
      </c>
    </row>
    <row r="73" spans="1:12">
      <c r="A73" s="246" t="s">
        <v>18</v>
      </c>
      <c r="B73" s="247"/>
      <c r="C73" s="248"/>
      <c r="D73" s="54"/>
      <c r="E73" s="140">
        <f>SUM(E72)</f>
        <v>3000000</v>
      </c>
      <c r="F73" s="54"/>
      <c r="G73" s="55"/>
      <c r="H73" s="55"/>
      <c r="I73" s="53"/>
    </row>
    <row r="74" spans="1:12">
      <c r="A74" s="39" t="s">
        <v>67</v>
      </c>
      <c r="B74" s="243" t="s">
        <v>68</v>
      </c>
      <c r="C74" s="244"/>
      <c r="D74" s="244"/>
      <c r="E74" s="244"/>
      <c r="F74" s="244"/>
      <c r="G74" s="245"/>
      <c r="H74" s="135"/>
      <c r="I74" s="25" t="s">
        <v>133</v>
      </c>
      <c r="J74" s="128"/>
    </row>
    <row r="75" spans="1:12" ht="25.5">
      <c r="A75" s="158">
        <v>1</v>
      </c>
      <c r="B75" s="242" t="s">
        <v>390</v>
      </c>
      <c r="C75" s="160">
        <v>2006</v>
      </c>
      <c r="D75" s="146"/>
      <c r="E75" s="186">
        <v>2000000</v>
      </c>
      <c r="F75" s="160">
        <v>466</v>
      </c>
      <c r="G75" s="160" t="s">
        <v>314</v>
      </c>
      <c r="H75" s="10" t="s">
        <v>160</v>
      </c>
      <c r="I75" s="160" t="s">
        <v>389</v>
      </c>
    </row>
    <row r="76" spans="1:12">
      <c r="A76" s="246" t="s">
        <v>18</v>
      </c>
      <c r="B76" s="247"/>
      <c r="C76" s="248"/>
      <c r="D76" s="54"/>
      <c r="E76" s="54">
        <f>SUM(E75)</f>
        <v>2000000</v>
      </c>
      <c r="F76" s="54"/>
      <c r="G76" s="55"/>
      <c r="H76" s="55"/>
      <c r="I76" s="53"/>
    </row>
    <row r="77" spans="1:12">
      <c r="A77" s="39" t="s">
        <v>69</v>
      </c>
      <c r="B77" s="243" t="s">
        <v>70</v>
      </c>
      <c r="C77" s="244"/>
      <c r="D77" s="244"/>
      <c r="E77" s="244"/>
      <c r="F77" s="244"/>
      <c r="G77" s="245"/>
      <c r="H77" s="135"/>
      <c r="I77" s="25" t="s">
        <v>132</v>
      </c>
      <c r="J77" s="128"/>
    </row>
    <row r="78" spans="1:12" ht="25.5">
      <c r="A78" s="158">
        <v>1</v>
      </c>
      <c r="B78" s="242" t="s">
        <v>342</v>
      </c>
      <c r="C78" s="87" t="s">
        <v>394</v>
      </c>
      <c r="D78" s="146"/>
      <c r="E78" s="189">
        <v>2000000</v>
      </c>
      <c r="F78" s="191">
        <v>524</v>
      </c>
      <c r="G78" s="133" t="s">
        <v>409</v>
      </c>
      <c r="H78" s="97" t="s">
        <v>395</v>
      </c>
      <c r="I78" s="131" t="s">
        <v>396</v>
      </c>
    </row>
    <row r="79" spans="1:12">
      <c r="A79" s="246" t="s">
        <v>18</v>
      </c>
      <c r="B79" s="247"/>
      <c r="C79" s="248"/>
      <c r="D79" s="54"/>
      <c r="E79" s="140">
        <f>SUM(E78)</f>
        <v>2000000</v>
      </c>
      <c r="F79" s="54"/>
      <c r="G79" s="55"/>
      <c r="H79" s="55"/>
      <c r="I79" s="53"/>
    </row>
    <row r="80" spans="1:12">
      <c r="A80" s="39" t="s">
        <v>127</v>
      </c>
      <c r="B80" s="243" t="s">
        <v>125</v>
      </c>
      <c r="C80" s="244"/>
      <c r="D80" s="244"/>
      <c r="E80" s="244"/>
      <c r="F80" s="244"/>
      <c r="G80" s="245"/>
      <c r="H80" s="135"/>
      <c r="I80" s="25" t="s">
        <v>128</v>
      </c>
      <c r="J80" s="128"/>
    </row>
    <row r="81" spans="1:13" ht="25.5">
      <c r="A81" s="82">
        <v>1</v>
      </c>
      <c r="B81" s="238" t="s">
        <v>129</v>
      </c>
      <c r="C81" s="183">
        <v>2002</v>
      </c>
      <c r="D81" s="190"/>
      <c r="E81" s="189">
        <v>300000</v>
      </c>
      <c r="F81" s="191">
        <v>188.5</v>
      </c>
      <c r="G81" s="132" t="s">
        <v>410</v>
      </c>
      <c r="H81" s="97" t="s">
        <v>169</v>
      </c>
      <c r="I81" s="97" t="s">
        <v>355</v>
      </c>
    </row>
    <row r="82" spans="1:13">
      <c r="A82" s="246" t="s">
        <v>18</v>
      </c>
      <c r="B82" s="247"/>
      <c r="C82" s="248"/>
      <c r="D82" s="54"/>
      <c r="E82" s="140">
        <f>SUM(E81)</f>
        <v>300000</v>
      </c>
      <c r="F82" s="54"/>
      <c r="G82" s="55"/>
      <c r="H82" s="55"/>
      <c r="I82" s="53"/>
    </row>
    <row r="84" spans="1:13" ht="32.25" customHeight="1">
      <c r="C84" s="60"/>
      <c r="D84" s="148"/>
      <c r="E84" s="143">
        <f>E51+E54+E64+E70+E73+E76+E79+E82</f>
        <v>30684982</v>
      </c>
      <c r="F84" s="61"/>
      <c r="G84" s="62"/>
      <c r="H84" s="62"/>
      <c r="I84" s="62"/>
      <c r="J84" s="63"/>
      <c r="K84" s="63"/>
      <c r="L84" s="61"/>
      <c r="M84" s="63"/>
    </row>
    <row r="85" spans="1:13">
      <c r="L85" s="23"/>
    </row>
    <row r="86" spans="1:13">
      <c r="D86" s="149"/>
      <c r="E86" s="144"/>
      <c r="F86" s="49"/>
      <c r="L86" s="23"/>
    </row>
    <row r="87" spans="1:13">
      <c r="L87" s="23"/>
    </row>
    <row r="102" spans="1:9" ht="48" customHeight="1">
      <c r="A102" s="215"/>
      <c r="B102" s="210"/>
      <c r="C102" s="211"/>
      <c r="D102" s="212"/>
      <c r="E102" s="213"/>
      <c r="F102" s="211"/>
      <c r="G102" s="211"/>
      <c r="H102" s="214"/>
      <c r="I102" s="178"/>
    </row>
    <row r="103" spans="1:9" ht="12.75" customHeight="1"/>
  </sheetData>
  <mergeCells count="25">
    <mergeCell ref="A82:C82"/>
    <mergeCell ref="A67:C67"/>
    <mergeCell ref="A70:C70"/>
    <mergeCell ref="A73:C73"/>
    <mergeCell ref="A76:C76"/>
    <mergeCell ref="A79:C79"/>
    <mergeCell ref="A51:C51"/>
    <mergeCell ref="H1:I1"/>
    <mergeCell ref="H2:I2"/>
    <mergeCell ref="A3:K3"/>
    <mergeCell ref="B5:G5"/>
    <mergeCell ref="B68:G68"/>
    <mergeCell ref="B71:G71"/>
    <mergeCell ref="B74:G74"/>
    <mergeCell ref="B77:G77"/>
    <mergeCell ref="B80:G80"/>
    <mergeCell ref="B52:G52"/>
    <mergeCell ref="B55:G55"/>
    <mergeCell ref="B58:G58"/>
    <mergeCell ref="B61:G61"/>
    <mergeCell ref="B65:G65"/>
    <mergeCell ref="A54:C54"/>
    <mergeCell ref="A57:C57"/>
    <mergeCell ref="A60:C60"/>
    <mergeCell ref="A64:C64"/>
  </mergeCells>
  <phoneticPr fontId="0" type="noConversion"/>
  <printOptions horizontalCentered="1"/>
  <pageMargins left="0.23" right="0.59055118110236227" top="1.08" bottom="0.19685039370078741" header="0.7" footer="0.42"/>
  <pageSetup paperSize="9" scale="66" orientation="landscape" r:id="rId1"/>
  <headerFooter alignWithMargins="0">
    <oddHeader>&amp;R&amp;"Arial,Pogrubiony"&amp;12&amp;UZałącznik nr 1
&amp;"Arial,Pogrubiona kursywa"&amp;UWykaz budynków i budowli</oddHeader>
  </headerFooter>
  <rowBreaks count="2" manualBreakCount="2">
    <brk id="28" max="8" man="1"/>
    <brk id="6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3"/>
  <dimension ref="A1:O257"/>
  <sheetViews>
    <sheetView topLeftCell="A241" zoomScaleNormal="100" zoomScaleSheetLayoutView="100" workbookViewId="0">
      <selection activeCell="B245" sqref="B245"/>
    </sheetView>
  </sheetViews>
  <sheetFormatPr defaultRowHeight="12.75"/>
  <cols>
    <col min="1" max="1" width="5" style="19" customWidth="1"/>
    <col min="2" max="2" width="48.42578125" style="20" customWidth="1"/>
    <col min="3" max="3" width="17.140625" style="19" customWidth="1"/>
    <col min="4" max="4" width="19.85546875" style="23" customWidth="1"/>
    <col min="5" max="5" width="19.5703125" style="217" customWidth="1"/>
    <col min="6" max="6" width="13.140625" style="12" customWidth="1"/>
    <col min="7" max="7" width="15.85546875" style="12" bestFit="1" customWidth="1"/>
    <col min="8" max="8" width="13.85546875" style="12" bestFit="1" customWidth="1"/>
    <col min="9" max="9" width="9.140625" style="12"/>
    <col min="10" max="10" width="13.85546875" style="12" bestFit="1" customWidth="1"/>
    <col min="11" max="16384" width="9.140625" style="12"/>
  </cols>
  <sheetData>
    <row r="1" spans="1:15">
      <c r="A1" s="76"/>
      <c r="D1" s="150" t="s">
        <v>28</v>
      </c>
    </row>
    <row r="2" spans="1:15">
      <c r="A2" s="76"/>
      <c r="D2" s="150" t="s">
        <v>29</v>
      </c>
    </row>
    <row r="3" spans="1:15">
      <c r="A3" s="76"/>
      <c r="D3" s="150"/>
    </row>
    <row r="4" spans="1:15" ht="25.5">
      <c r="A4" s="75" t="s">
        <v>0</v>
      </c>
      <c r="B4" s="68" t="s">
        <v>3</v>
      </c>
      <c r="C4" s="75" t="s">
        <v>4</v>
      </c>
      <c r="D4" s="54" t="s">
        <v>2</v>
      </c>
      <c r="E4" s="218"/>
    </row>
    <row r="5" spans="1:15">
      <c r="A5" s="269" t="s">
        <v>47</v>
      </c>
      <c r="B5" s="269"/>
      <c r="C5" s="269"/>
      <c r="D5" s="269"/>
      <c r="E5" s="219"/>
    </row>
    <row r="6" spans="1:15" ht="15.75">
      <c r="A6" s="69">
        <v>1</v>
      </c>
      <c r="B6" s="114" t="s">
        <v>217</v>
      </c>
      <c r="C6" s="82">
        <v>2007</v>
      </c>
      <c r="D6" s="151">
        <v>1936.14</v>
      </c>
      <c r="F6" s="113"/>
      <c r="G6"/>
      <c r="H6" s="113"/>
      <c r="I6" s="113"/>
      <c r="J6"/>
      <c r="K6"/>
      <c r="L6"/>
      <c r="M6"/>
      <c r="N6"/>
      <c r="O6"/>
    </row>
    <row r="7" spans="1:15" ht="15.75">
      <c r="A7" s="69">
        <v>2</v>
      </c>
      <c r="B7" s="114" t="s">
        <v>171</v>
      </c>
      <c r="C7" s="82">
        <v>2007</v>
      </c>
      <c r="D7" s="151">
        <v>779.58</v>
      </c>
      <c r="F7" s="113"/>
      <c r="G7"/>
      <c r="H7" s="113"/>
      <c r="I7" s="113"/>
      <c r="J7"/>
      <c r="K7"/>
      <c r="L7"/>
      <c r="M7"/>
      <c r="N7"/>
      <c r="O7"/>
    </row>
    <row r="8" spans="1:15" ht="15.75">
      <c r="A8" s="69">
        <v>3</v>
      </c>
      <c r="B8" s="114" t="s">
        <v>172</v>
      </c>
      <c r="C8" s="82">
        <v>2007</v>
      </c>
      <c r="D8" s="151">
        <f>3*1766</f>
        <v>5298</v>
      </c>
      <c r="F8"/>
      <c r="G8"/>
      <c r="H8"/>
      <c r="J8" s="113"/>
      <c r="L8"/>
      <c r="M8"/>
      <c r="N8" s="113"/>
      <c r="O8" s="113"/>
    </row>
    <row r="9" spans="1:15" ht="15.75">
      <c r="A9" s="69">
        <v>4</v>
      </c>
      <c r="B9" s="114" t="s">
        <v>173</v>
      </c>
      <c r="C9" s="82">
        <v>2007</v>
      </c>
      <c r="D9" s="152">
        <v>2840</v>
      </c>
      <c r="F9"/>
      <c r="G9"/>
      <c r="H9"/>
      <c r="I9"/>
      <c r="J9" s="113"/>
      <c r="K9" s="113"/>
      <c r="L9"/>
      <c r="M9"/>
      <c r="N9"/>
      <c r="O9"/>
    </row>
    <row r="10" spans="1:15" ht="15.75">
      <c r="A10" s="69">
        <v>5</v>
      </c>
      <c r="B10" s="114" t="s">
        <v>174</v>
      </c>
      <c r="C10" s="82">
        <v>2007</v>
      </c>
      <c r="D10" s="151">
        <v>700</v>
      </c>
      <c r="F10"/>
      <c r="G10"/>
      <c r="H10"/>
      <c r="I10" s="113"/>
      <c r="J10" s="113"/>
      <c r="K10" s="113"/>
      <c r="L10"/>
      <c r="M10"/>
      <c r="N10"/>
      <c r="O10"/>
    </row>
    <row r="11" spans="1:15" ht="15.75">
      <c r="A11" s="69">
        <v>6</v>
      </c>
      <c r="B11" s="114" t="s">
        <v>175</v>
      </c>
      <c r="C11" s="82">
        <v>2007</v>
      </c>
      <c r="D11" s="151">
        <v>682</v>
      </c>
      <c r="F11"/>
      <c r="G11"/>
      <c r="H11"/>
      <c r="I11" s="113"/>
      <c r="J11" s="113"/>
      <c r="K11"/>
      <c r="L11"/>
      <c r="M11"/>
      <c r="N11"/>
      <c r="O11"/>
    </row>
    <row r="12" spans="1:15" ht="15.75">
      <c r="A12" s="69">
        <v>7</v>
      </c>
      <c r="B12" s="114" t="s">
        <v>176</v>
      </c>
      <c r="C12" s="82">
        <v>2007</v>
      </c>
      <c r="D12" s="116">
        <v>2731.58</v>
      </c>
      <c r="F12"/>
      <c r="G12"/>
      <c r="H12"/>
      <c r="I12"/>
      <c r="J12" s="115"/>
      <c r="K12" s="113"/>
      <c r="L12"/>
      <c r="M12"/>
      <c r="N12"/>
      <c r="O12"/>
    </row>
    <row r="13" spans="1:15" ht="15.75">
      <c r="A13" s="69">
        <v>8</v>
      </c>
      <c r="B13" s="114" t="s">
        <v>177</v>
      </c>
      <c r="C13" s="82">
        <v>2007</v>
      </c>
      <c r="D13" s="116">
        <v>2558.38</v>
      </c>
      <c r="E13" s="220"/>
      <c r="F13"/>
      <c r="G13"/>
      <c r="H13"/>
      <c r="I13"/>
      <c r="J13" s="115"/>
      <c r="K13" s="113"/>
      <c r="L13"/>
      <c r="M13"/>
      <c r="N13"/>
      <c r="O13"/>
    </row>
    <row r="14" spans="1:15" ht="15.75">
      <c r="A14" s="69">
        <v>9</v>
      </c>
      <c r="B14" s="114" t="s">
        <v>178</v>
      </c>
      <c r="C14" s="82">
        <v>2007</v>
      </c>
      <c r="D14" s="116">
        <v>2060.65</v>
      </c>
      <c r="E14" s="220"/>
      <c r="F14"/>
      <c r="G14"/>
      <c r="H14"/>
      <c r="I14"/>
      <c r="J14" s="115"/>
      <c r="K14" s="113"/>
      <c r="L14"/>
      <c r="M14"/>
      <c r="N14"/>
      <c r="O14"/>
    </row>
    <row r="15" spans="1:15" ht="15.75">
      <c r="A15" s="69">
        <v>10</v>
      </c>
      <c r="B15" s="114" t="s">
        <v>179</v>
      </c>
      <c r="C15" s="82">
        <v>2007</v>
      </c>
      <c r="D15" s="116">
        <f>2*2016.39</f>
        <v>4032.78</v>
      </c>
      <c r="E15" s="220"/>
      <c r="F15"/>
      <c r="G15"/>
      <c r="H15"/>
      <c r="I15"/>
      <c r="J15" s="115"/>
      <c r="K15" s="113"/>
      <c r="L15"/>
      <c r="M15"/>
      <c r="N15"/>
      <c r="O15"/>
    </row>
    <row r="16" spans="1:15" ht="15.75">
      <c r="A16" s="69">
        <v>11</v>
      </c>
      <c r="B16" s="114" t="s">
        <v>180</v>
      </c>
      <c r="C16" s="82">
        <v>2007</v>
      </c>
      <c r="D16" s="116">
        <v>668</v>
      </c>
      <c r="E16" s="220"/>
      <c r="F16"/>
      <c r="G16"/>
      <c r="H16"/>
      <c r="I16"/>
      <c r="J16" s="115"/>
      <c r="K16" s="113"/>
      <c r="L16"/>
      <c r="M16"/>
      <c r="N16"/>
      <c r="O16"/>
    </row>
    <row r="17" spans="1:15" ht="15.75">
      <c r="A17" s="69">
        <v>12</v>
      </c>
      <c r="B17" s="114" t="s">
        <v>181</v>
      </c>
      <c r="C17" s="82">
        <v>2007</v>
      </c>
      <c r="D17" s="116">
        <v>4000</v>
      </c>
      <c r="E17" s="220"/>
      <c r="F17"/>
      <c r="G17"/>
      <c r="H17"/>
      <c r="I17"/>
      <c r="J17" s="115"/>
      <c r="K17" s="113"/>
      <c r="L17"/>
      <c r="M17"/>
      <c r="N17"/>
      <c r="O17"/>
    </row>
    <row r="18" spans="1:15" ht="15.75">
      <c r="A18" s="69">
        <v>13</v>
      </c>
      <c r="B18" s="117" t="s">
        <v>184</v>
      </c>
      <c r="C18" s="82">
        <v>2007</v>
      </c>
      <c r="D18" s="151">
        <v>4930</v>
      </c>
      <c r="E18" s="221"/>
      <c r="J18" s="115"/>
      <c r="K18" s="113"/>
      <c r="L18"/>
      <c r="M18"/>
      <c r="N18"/>
      <c r="O18"/>
    </row>
    <row r="19" spans="1:15" ht="15.75">
      <c r="A19" s="69">
        <v>14</v>
      </c>
      <c r="B19" s="118" t="s">
        <v>182</v>
      </c>
      <c r="C19" s="82">
        <v>2008</v>
      </c>
      <c r="D19" s="153">
        <v>2074</v>
      </c>
      <c r="E19" s="221"/>
      <c r="J19" s="115"/>
      <c r="K19" s="113"/>
      <c r="L19"/>
      <c r="M19"/>
      <c r="N19"/>
      <c r="O19"/>
    </row>
    <row r="20" spans="1:15" ht="15.75">
      <c r="A20" s="69">
        <v>15</v>
      </c>
      <c r="B20" s="114" t="s">
        <v>183</v>
      </c>
      <c r="C20" s="82">
        <v>2008</v>
      </c>
      <c r="D20" s="151">
        <v>985.76</v>
      </c>
      <c r="E20" s="221"/>
      <c r="J20" s="115"/>
      <c r="K20" s="113"/>
      <c r="L20"/>
      <c r="M20"/>
      <c r="N20"/>
      <c r="O20"/>
    </row>
    <row r="21" spans="1:15" ht="15.75">
      <c r="A21" s="69">
        <v>16</v>
      </c>
      <c r="B21" s="114" t="s">
        <v>185</v>
      </c>
      <c r="C21" s="82">
        <v>2008</v>
      </c>
      <c r="D21" s="151">
        <v>539</v>
      </c>
      <c r="E21" s="221"/>
      <c r="J21" s="115"/>
      <c r="K21" s="113"/>
      <c r="L21"/>
      <c r="M21"/>
      <c r="N21"/>
      <c r="O21"/>
    </row>
    <row r="22" spans="1:15" ht="15.75">
      <c r="A22" s="69">
        <v>17</v>
      </c>
      <c r="B22" s="114" t="s">
        <v>186</v>
      </c>
      <c r="C22" s="82">
        <v>2008</v>
      </c>
      <c r="D22" s="151">
        <v>1514.02</v>
      </c>
      <c r="E22" s="221"/>
      <c r="J22" s="115"/>
      <c r="K22" s="113"/>
      <c r="L22"/>
      <c r="M22"/>
      <c r="N22"/>
      <c r="O22"/>
    </row>
    <row r="23" spans="1:15" ht="15.75">
      <c r="A23" s="69">
        <v>18</v>
      </c>
      <c r="B23" s="114" t="s">
        <v>187</v>
      </c>
      <c r="C23" s="82">
        <v>2008</v>
      </c>
      <c r="D23" s="116">
        <v>3939.17</v>
      </c>
      <c r="E23" s="221"/>
      <c r="J23" s="115"/>
      <c r="K23" s="113"/>
      <c r="L23"/>
      <c r="M23"/>
      <c r="N23"/>
      <c r="O23"/>
    </row>
    <row r="24" spans="1:15" ht="15.75">
      <c r="A24" s="69">
        <v>19</v>
      </c>
      <c r="B24" s="114" t="s">
        <v>185</v>
      </c>
      <c r="C24" s="82">
        <v>2008</v>
      </c>
      <c r="D24" s="116">
        <v>1321</v>
      </c>
      <c r="E24" s="221"/>
      <c r="J24" s="115"/>
      <c r="K24" s="113"/>
      <c r="L24"/>
      <c r="M24"/>
      <c r="N24"/>
      <c r="O24"/>
    </row>
    <row r="25" spans="1:15" ht="15.75">
      <c r="A25" s="69">
        <v>20</v>
      </c>
      <c r="B25" s="114" t="s">
        <v>189</v>
      </c>
      <c r="C25" s="82">
        <v>2008</v>
      </c>
      <c r="D25" s="116">
        <v>744.11</v>
      </c>
      <c r="E25" s="221"/>
      <c r="J25" s="115"/>
      <c r="K25" s="113"/>
      <c r="L25"/>
      <c r="M25"/>
      <c r="N25"/>
      <c r="O25"/>
    </row>
    <row r="26" spans="1:15" ht="15.75">
      <c r="A26" s="69">
        <v>21</v>
      </c>
      <c r="B26" s="114" t="s">
        <v>188</v>
      </c>
      <c r="C26" s="119">
        <v>2009</v>
      </c>
      <c r="D26" s="116">
        <v>1217.56</v>
      </c>
      <c r="E26" s="221"/>
      <c r="J26" s="115"/>
      <c r="K26" s="113"/>
      <c r="L26"/>
      <c r="M26"/>
      <c r="N26"/>
      <c r="O26"/>
    </row>
    <row r="27" spans="1:15" ht="15.75">
      <c r="A27" s="69">
        <v>22</v>
      </c>
      <c r="B27" s="114" t="s">
        <v>190</v>
      </c>
      <c r="C27" s="119">
        <v>2009</v>
      </c>
      <c r="D27" s="116">
        <v>1550</v>
      </c>
      <c r="E27" s="221"/>
      <c r="J27" s="115"/>
      <c r="K27" s="113"/>
      <c r="L27"/>
      <c r="M27"/>
      <c r="N27"/>
      <c r="O27"/>
    </row>
    <row r="28" spans="1:15" ht="15.75">
      <c r="A28" s="69">
        <v>23</v>
      </c>
      <c r="B28" s="114" t="s">
        <v>191</v>
      </c>
      <c r="C28" s="119">
        <v>2009</v>
      </c>
      <c r="D28" s="116">
        <v>579</v>
      </c>
      <c r="J28" s="115"/>
      <c r="K28" s="113"/>
      <c r="L28"/>
      <c r="M28"/>
      <c r="N28"/>
      <c r="O28"/>
    </row>
    <row r="29" spans="1:15" ht="15.75">
      <c r="A29" s="69">
        <v>24</v>
      </c>
      <c r="B29" s="114" t="s">
        <v>192</v>
      </c>
      <c r="C29" s="119">
        <v>2009</v>
      </c>
      <c r="D29" s="116">
        <f>1172.42*2</f>
        <v>2344.84</v>
      </c>
      <c r="J29" s="115"/>
      <c r="K29" s="113"/>
      <c r="L29"/>
      <c r="M29"/>
      <c r="N29"/>
      <c r="O29"/>
    </row>
    <row r="30" spans="1:15" ht="15.75">
      <c r="A30" s="69">
        <v>25</v>
      </c>
      <c r="B30" s="114" t="s">
        <v>193</v>
      </c>
      <c r="C30" s="119">
        <v>2010</v>
      </c>
      <c r="D30" s="116">
        <v>2891.4</v>
      </c>
      <c r="J30" s="115"/>
      <c r="K30" s="113"/>
      <c r="L30"/>
      <c r="M30"/>
      <c r="N30"/>
      <c r="O30"/>
    </row>
    <row r="31" spans="1:15">
      <c r="A31" s="69">
        <v>26</v>
      </c>
      <c r="B31" s="118" t="s">
        <v>194</v>
      </c>
      <c r="C31" s="119">
        <v>2010</v>
      </c>
      <c r="D31" s="116">
        <v>1958.1</v>
      </c>
      <c r="F31"/>
      <c r="G31"/>
      <c r="H31"/>
      <c r="I31"/>
      <c r="J31"/>
      <c r="K31"/>
      <c r="L31"/>
      <c r="M31"/>
      <c r="N31"/>
      <c r="O31"/>
    </row>
    <row r="32" spans="1:15" ht="15.75">
      <c r="A32" s="69">
        <v>27</v>
      </c>
      <c r="B32" s="118" t="s">
        <v>195</v>
      </c>
      <c r="C32" s="120">
        <v>2011</v>
      </c>
      <c r="D32" s="153">
        <v>4279.07</v>
      </c>
      <c r="F32"/>
      <c r="G32"/>
      <c r="H32"/>
      <c r="I32"/>
      <c r="J32"/>
      <c r="L32" s="113"/>
      <c r="M32"/>
      <c r="N32"/>
      <c r="O32"/>
    </row>
    <row r="33" spans="1:15" ht="15.75">
      <c r="A33" s="69">
        <v>28</v>
      </c>
      <c r="B33" s="118" t="s">
        <v>196</v>
      </c>
      <c r="C33" s="120">
        <v>2011</v>
      </c>
      <c r="D33" s="153">
        <v>2376</v>
      </c>
      <c r="F33"/>
      <c r="G33"/>
      <c r="I33" s="113"/>
      <c r="J33"/>
      <c r="K33"/>
      <c r="L33"/>
      <c r="M33"/>
      <c r="N33"/>
      <c r="O33"/>
    </row>
    <row r="34" spans="1:15" ht="15.75">
      <c r="A34" s="69">
        <v>29</v>
      </c>
      <c r="B34" s="118" t="s">
        <v>197</v>
      </c>
      <c r="C34" s="120">
        <v>2011</v>
      </c>
      <c r="D34" s="153">
        <v>5528</v>
      </c>
      <c r="G34" s="113"/>
      <c r="H34"/>
      <c r="I34"/>
      <c r="J34"/>
      <c r="K34"/>
      <c r="L34"/>
      <c r="M34"/>
      <c r="N34"/>
      <c r="O34"/>
    </row>
    <row r="35" spans="1:15" ht="15.75">
      <c r="A35" s="69">
        <v>30</v>
      </c>
      <c r="B35" s="118" t="s">
        <v>198</v>
      </c>
      <c r="C35" s="120">
        <v>2011</v>
      </c>
      <c r="D35" s="153">
        <v>4940</v>
      </c>
      <c r="G35" s="113"/>
      <c r="H35"/>
      <c r="I35"/>
      <c r="J35"/>
      <c r="K35"/>
      <c r="L35"/>
      <c r="M35"/>
      <c r="N35"/>
      <c r="O35"/>
    </row>
    <row r="36" spans="1:15">
      <c r="A36" s="69">
        <v>31</v>
      </c>
      <c r="B36" s="118" t="s">
        <v>199</v>
      </c>
      <c r="C36" s="120">
        <v>2011</v>
      </c>
      <c r="D36" s="153">
        <v>4774</v>
      </c>
      <c r="F36"/>
      <c r="G36"/>
      <c r="H36"/>
      <c r="I36"/>
      <c r="J36"/>
      <c r="K36"/>
      <c r="L36"/>
      <c r="M36"/>
      <c r="N36"/>
      <c r="O36"/>
    </row>
    <row r="37" spans="1:15" ht="17.25" customHeight="1">
      <c r="A37" s="69">
        <v>32</v>
      </c>
      <c r="B37" s="118" t="s">
        <v>200</v>
      </c>
      <c r="C37" s="120">
        <v>2011</v>
      </c>
      <c r="D37" s="153">
        <v>10475</v>
      </c>
      <c r="F37"/>
      <c r="G37"/>
      <c r="H37"/>
      <c r="I37"/>
      <c r="J37"/>
      <c r="L37" s="113"/>
      <c r="M37"/>
      <c r="N37"/>
      <c r="O37"/>
    </row>
    <row r="38" spans="1:15" ht="15.75">
      <c r="A38" s="69">
        <v>33</v>
      </c>
      <c r="B38" s="118" t="s">
        <v>201</v>
      </c>
      <c r="C38" s="120">
        <v>2011</v>
      </c>
      <c r="D38" s="153">
        <v>7000</v>
      </c>
      <c r="G38" s="113"/>
      <c r="H38"/>
      <c r="I38"/>
      <c r="J38"/>
      <c r="K38"/>
      <c r="L38"/>
      <c r="M38"/>
      <c r="N38"/>
      <c r="O38"/>
    </row>
    <row r="39" spans="1:15" ht="15.75">
      <c r="A39" s="69">
        <v>34</v>
      </c>
      <c r="B39" s="118" t="s">
        <v>202</v>
      </c>
      <c r="C39" s="120">
        <v>2011</v>
      </c>
      <c r="D39" s="153">
        <v>10125</v>
      </c>
      <c r="G39" s="113"/>
      <c r="H39"/>
      <c r="I39"/>
      <c r="J39"/>
      <c r="K39"/>
      <c r="L39"/>
      <c r="M39"/>
      <c r="N39"/>
      <c r="O39"/>
    </row>
    <row r="40" spans="1:15" ht="15.75">
      <c r="A40" s="69">
        <v>35</v>
      </c>
      <c r="B40" s="118" t="s">
        <v>203</v>
      </c>
      <c r="C40" s="120">
        <v>2011</v>
      </c>
      <c r="D40" s="153">
        <v>23314</v>
      </c>
      <c r="G40" s="113"/>
      <c r="H40"/>
      <c r="I40"/>
      <c r="J40"/>
      <c r="K40"/>
      <c r="L40"/>
      <c r="M40"/>
      <c r="N40"/>
      <c r="O40"/>
    </row>
    <row r="41" spans="1:15" ht="15.75">
      <c r="A41" s="69">
        <v>36</v>
      </c>
      <c r="B41" s="118" t="s">
        <v>204</v>
      </c>
      <c r="C41" s="120">
        <v>2011</v>
      </c>
      <c r="D41" s="153">
        <v>2308</v>
      </c>
      <c r="G41" s="113"/>
      <c r="H41"/>
      <c r="I41"/>
      <c r="J41"/>
      <c r="K41"/>
      <c r="L41"/>
      <c r="M41"/>
      <c r="N41"/>
      <c r="O41"/>
    </row>
    <row r="42" spans="1:15" ht="15.75">
      <c r="A42" s="69">
        <v>37</v>
      </c>
      <c r="B42" s="118" t="s">
        <v>205</v>
      </c>
      <c r="C42" s="120">
        <v>2011</v>
      </c>
      <c r="D42" s="153">
        <v>2127</v>
      </c>
      <c r="G42" s="113"/>
      <c r="H42"/>
      <c r="I42"/>
      <c r="J42"/>
      <c r="K42"/>
      <c r="L42"/>
      <c r="M42"/>
      <c r="N42"/>
      <c r="O42"/>
    </row>
    <row r="43" spans="1:15" ht="15.75">
      <c r="A43" s="69">
        <v>38</v>
      </c>
      <c r="B43" s="118" t="s">
        <v>216</v>
      </c>
      <c r="C43" s="120">
        <v>2011</v>
      </c>
      <c r="D43" s="153">
        <v>2236</v>
      </c>
      <c r="G43" s="113"/>
      <c r="H43"/>
      <c r="I43"/>
      <c r="J43"/>
      <c r="K43"/>
      <c r="L43"/>
      <c r="M43"/>
      <c r="N43"/>
      <c r="O43"/>
    </row>
    <row r="44" spans="1:15" ht="15.75">
      <c r="A44" s="69">
        <v>39</v>
      </c>
      <c r="B44" s="118" t="s">
        <v>206</v>
      </c>
      <c r="C44" s="120">
        <v>2007</v>
      </c>
      <c r="D44" s="153">
        <f>2*1244.4</f>
        <v>2488.8000000000002</v>
      </c>
      <c r="G44" s="113"/>
      <c r="H44"/>
      <c r="I44"/>
      <c r="J44"/>
      <c r="K44"/>
      <c r="L44"/>
      <c r="M44"/>
      <c r="N44"/>
      <c r="O44"/>
    </row>
    <row r="45" spans="1:15" ht="15.75">
      <c r="A45" s="69">
        <v>40</v>
      </c>
      <c r="B45" s="118" t="s">
        <v>207</v>
      </c>
      <c r="C45" s="120">
        <v>2007</v>
      </c>
      <c r="D45" s="153">
        <v>855.61</v>
      </c>
      <c r="G45" s="113"/>
      <c r="H45"/>
      <c r="I45"/>
      <c r="J45"/>
      <c r="K45"/>
      <c r="L45"/>
      <c r="M45"/>
      <c r="N45"/>
      <c r="O45"/>
    </row>
    <row r="46" spans="1:15" ht="15.75">
      <c r="A46" s="69">
        <v>41</v>
      </c>
      <c r="B46" s="118" t="s">
        <v>208</v>
      </c>
      <c r="C46" s="120">
        <v>2008</v>
      </c>
      <c r="D46" s="153">
        <v>780.8</v>
      </c>
      <c r="G46" s="113"/>
      <c r="H46"/>
      <c r="I46"/>
      <c r="J46"/>
      <c r="K46"/>
      <c r="L46"/>
      <c r="M46"/>
      <c r="N46"/>
      <c r="O46"/>
    </row>
    <row r="47" spans="1:15" ht="15.75">
      <c r="A47" s="69">
        <v>42</v>
      </c>
      <c r="B47" s="118" t="s">
        <v>209</v>
      </c>
      <c r="C47" s="120">
        <v>2008</v>
      </c>
      <c r="D47" s="153">
        <v>1389.46</v>
      </c>
      <c r="G47" s="113"/>
      <c r="H47"/>
      <c r="I47"/>
      <c r="J47"/>
      <c r="K47"/>
      <c r="L47"/>
      <c r="M47"/>
      <c r="N47"/>
      <c r="O47"/>
    </row>
    <row r="48" spans="1:15" ht="15.75">
      <c r="A48" s="69">
        <v>43</v>
      </c>
      <c r="B48" s="118" t="s">
        <v>209</v>
      </c>
      <c r="C48" s="120">
        <v>2008</v>
      </c>
      <c r="D48" s="153">
        <v>1119.53</v>
      </c>
      <c r="G48" s="113"/>
      <c r="H48"/>
      <c r="I48"/>
      <c r="J48"/>
      <c r="K48"/>
      <c r="L48"/>
      <c r="M48"/>
      <c r="N48"/>
      <c r="O48"/>
    </row>
    <row r="49" spans="1:15" ht="15.75">
      <c r="A49" s="69">
        <v>44</v>
      </c>
      <c r="B49" s="118" t="s">
        <v>207</v>
      </c>
      <c r="C49" s="120">
        <v>2008</v>
      </c>
      <c r="D49" s="153">
        <v>793.74</v>
      </c>
      <c r="G49" s="113"/>
      <c r="H49"/>
      <c r="I49"/>
      <c r="J49"/>
      <c r="K49"/>
      <c r="L49"/>
      <c r="M49"/>
      <c r="N49"/>
      <c r="O49"/>
    </row>
    <row r="50" spans="1:15" ht="15.75">
      <c r="A50" s="69">
        <v>45</v>
      </c>
      <c r="B50" s="118" t="s">
        <v>208</v>
      </c>
      <c r="C50" s="120">
        <v>2008</v>
      </c>
      <c r="D50" s="153">
        <v>713.22</v>
      </c>
      <c r="G50" s="113"/>
      <c r="H50"/>
      <c r="I50"/>
      <c r="J50"/>
      <c r="K50"/>
      <c r="L50"/>
      <c r="M50"/>
      <c r="N50"/>
      <c r="O50"/>
    </row>
    <row r="51" spans="1:15" ht="15.75">
      <c r="A51" s="69">
        <v>46</v>
      </c>
      <c r="B51" s="118" t="s">
        <v>209</v>
      </c>
      <c r="C51" s="120">
        <v>2009</v>
      </c>
      <c r="D51" s="153">
        <v>1853.18</v>
      </c>
      <c r="G51" s="113"/>
      <c r="H51"/>
      <c r="I51"/>
      <c r="J51"/>
      <c r="K51"/>
      <c r="L51"/>
      <c r="M51"/>
      <c r="N51"/>
      <c r="O51"/>
    </row>
    <row r="52" spans="1:15" ht="15.75">
      <c r="A52" s="69">
        <v>47</v>
      </c>
      <c r="B52" s="118" t="s">
        <v>210</v>
      </c>
      <c r="C52" s="120">
        <v>2009</v>
      </c>
      <c r="D52" s="153">
        <v>658.8</v>
      </c>
      <c r="G52" s="113"/>
      <c r="H52"/>
      <c r="I52"/>
      <c r="J52"/>
      <c r="K52"/>
      <c r="L52"/>
      <c r="M52"/>
      <c r="N52"/>
      <c r="O52"/>
    </row>
    <row r="53" spans="1:15" ht="15.75">
      <c r="A53" s="69">
        <v>48</v>
      </c>
      <c r="B53" s="118" t="s">
        <v>211</v>
      </c>
      <c r="C53" s="120">
        <v>2009</v>
      </c>
      <c r="D53" s="153">
        <v>1499.38</v>
      </c>
      <c r="G53" s="113"/>
      <c r="H53"/>
      <c r="I53"/>
      <c r="J53"/>
      <c r="K53"/>
      <c r="L53"/>
      <c r="M53"/>
      <c r="N53"/>
      <c r="O53"/>
    </row>
    <row r="54" spans="1:15" ht="15.75">
      <c r="A54" s="69">
        <v>49</v>
      </c>
      <c r="B54" s="118" t="s">
        <v>173</v>
      </c>
      <c r="C54" s="120">
        <v>2007</v>
      </c>
      <c r="D54" s="153">
        <v>1655</v>
      </c>
      <c r="G54" s="113"/>
      <c r="H54"/>
      <c r="I54"/>
      <c r="J54"/>
      <c r="K54"/>
      <c r="L54"/>
      <c r="M54"/>
      <c r="N54"/>
      <c r="O54"/>
    </row>
    <row r="55" spans="1:15" ht="15.75">
      <c r="A55" s="69">
        <v>50</v>
      </c>
      <c r="B55" s="118" t="s">
        <v>212</v>
      </c>
      <c r="C55" s="120">
        <v>2007</v>
      </c>
      <c r="D55" s="153">
        <v>1237</v>
      </c>
      <c r="G55" s="113"/>
      <c r="H55"/>
      <c r="I55"/>
      <c r="J55"/>
      <c r="K55"/>
      <c r="L55"/>
      <c r="M55"/>
      <c r="N55"/>
      <c r="O55"/>
    </row>
    <row r="56" spans="1:15" ht="15.75">
      <c r="A56" s="69">
        <v>51</v>
      </c>
      <c r="B56" s="118" t="s">
        <v>213</v>
      </c>
      <c r="C56" s="120">
        <v>2010</v>
      </c>
      <c r="D56" s="153">
        <f>2*488</f>
        <v>976</v>
      </c>
      <c r="G56" s="113"/>
      <c r="H56"/>
      <c r="I56"/>
      <c r="J56"/>
      <c r="K56"/>
      <c r="L56"/>
      <c r="M56"/>
      <c r="N56"/>
      <c r="O56"/>
    </row>
    <row r="57" spans="1:15" ht="15.75">
      <c r="A57" s="69">
        <v>52</v>
      </c>
      <c r="B57" s="118" t="s">
        <v>214</v>
      </c>
      <c r="C57" s="120">
        <v>2010</v>
      </c>
      <c r="D57" s="153">
        <v>2010</v>
      </c>
      <c r="G57" s="113"/>
      <c r="H57"/>
      <c r="I57"/>
      <c r="J57"/>
      <c r="K57"/>
      <c r="L57"/>
      <c r="M57"/>
      <c r="N57"/>
      <c r="O57"/>
    </row>
    <row r="58" spans="1:15" ht="15.75">
      <c r="A58" s="69">
        <v>53</v>
      </c>
      <c r="B58" s="118" t="s">
        <v>215</v>
      </c>
      <c r="C58" s="120">
        <v>2011</v>
      </c>
      <c r="D58" s="153">
        <v>514</v>
      </c>
      <c r="G58" s="113"/>
      <c r="H58"/>
      <c r="I58"/>
      <c r="J58"/>
      <c r="K58"/>
      <c r="L58"/>
      <c r="M58"/>
      <c r="N58"/>
      <c r="O58"/>
    </row>
    <row r="59" spans="1:15" ht="15.75">
      <c r="A59" s="252" t="s">
        <v>18</v>
      </c>
      <c r="B59" s="252"/>
      <c r="C59" s="252"/>
      <c r="D59" s="54">
        <f>SUM(D6:D58)</f>
        <v>152901.65999999992</v>
      </c>
      <c r="F59" s="113"/>
      <c r="G59"/>
      <c r="H59"/>
      <c r="I59"/>
      <c r="J59"/>
      <c r="K59"/>
      <c r="L59"/>
      <c r="M59"/>
      <c r="N59"/>
      <c r="O59"/>
    </row>
    <row r="60" spans="1:15" ht="12.75" customHeight="1">
      <c r="A60" s="265" t="s">
        <v>71</v>
      </c>
      <c r="B60" s="266"/>
      <c r="C60" s="266"/>
      <c r="D60" s="266"/>
      <c r="E60" s="219"/>
    </row>
    <row r="61" spans="1:15" s="165" customFormat="1">
      <c r="A61" s="123">
        <v>1</v>
      </c>
      <c r="B61" s="166" t="s">
        <v>300</v>
      </c>
      <c r="C61" s="167">
        <v>2007</v>
      </c>
      <c r="D61" s="168">
        <v>1900</v>
      </c>
      <c r="E61" s="222"/>
    </row>
    <row r="62" spans="1:15" s="165" customFormat="1">
      <c r="A62" s="123">
        <v>2</v>
      </c>
      <c r="B62" s="166" t="s">
        <v>196</v>
      </c>
      <c r="C62" s="167">
        <v>2010</v>
      </c>
      <c r="D62" s="168">
        <v>3344</v>
      </c>
      <c r="E62" s="222"/>
    </row>
    <row r="63" spans="1:15" s="165" customFormat="1">
      <c r="A63" s="123">
        <v>3</v>
      </c>
      <c r="B63" s="166" t="s">
        <v>302</v>
      </c>
      <c r="C63" s="167">
        <v>2010</v>
      </c>
      <c r="D63" s="168">
        <v>896</v>
      </c>
      <c r="E63" s="222"/>
    </row>
    <row r="64" spans="1:15" s="165" customFormat="1">
      <c r="A64" s="123">
        <v>4</v>
      </c>
      <c r="B64" s="166" t="s">
        <v>303</v>
      </c>
      <c r="C64" s="167">
        <v>2010</v>
      </c>
      <c r="D64" s="168">
        <v>2424</v>
      </c>
      <c r="E64" s="222"/>
    </row>
    <row r="65" spans="1:6" s="165" customFormat="1">
      <c r="A65" s="123">
        <v>5</v>
      </c>
      <c r="B65" s="166" t="s">
        <v>304</v>
      </c>
      <c r="C65" s="167">
        <v>2010</v>
      </c>
      <c r="D65" s="168">
        <v>4780</v>
      </c>
      <c r="E65" s="222"/>
    </row>
    <row r="66" spans="1:6" s="165" customFormat="1">
      <c r="A66" s="123">
        <v>6</v>
      </c>
      <c r="B66" s="169" t="s">
        <v>307</v>
      </c>
      <c r="C66" s="170">
        <v>2008</v>
      </c>
      <c r="D66" s="170">
        <v>38500</v>
      </c>
      <c r="E66" s="222"/>
    </row>
    <row r="67" spans="1:6" s="165" customFormat="1">
      <c r="A67" s="123">
        <v>7</v>
      </c>
      <c r="B67" s="169" t="s">
        <v>312</v>
      </c>
      <c r="C67" s="170">
        <v>2008</v>
      </c>
      <c r="D67" s="170">
        <v>3500</v>
      </c>
      <c r="E67" s="216"/>
    </row>
    <row r="68" spans="1:6" s="165" customFormat="1">
      <c r="A68" s="123">
        <v>8</v>
      </c>
      <c r="B68" s="169" t="s">
        <v>313</v>
      </c>
      <c r="C68" s="170">
        <v>2008</v>
      </c>
      <c r="D68" s="170">
        <v>3400</v>
      </c>
      <c r="E68" s="222"/>
    </row>
    <row r="69" spans="1:6" ht="12.75" customHeight="1">
      <c r="A69" s="252" t="s">
        <v>18</v>
      </c>
      <c r="B69" s="252"/>
      <c r="C69" s="252"/>
      <c r="D69" s="54">
        <f>SUM(D61:D68)</f>
        <v>58744</v>
      </c>
      <c r="E69" s="219"/>
      <c r="F69" s="48"/>
    </row>
    <row r="70" spans="1:6" ht="12.75" customHeight="1">
      <c r="A70" s="275" t="s">
        <v>72</v>
      </c>
      <c r="B70" s="276"/>
      <c r="C70" s="276"/>
      <c r="D70" s="277"/>
      <c r="E70" s="219"/>
    </row>
    <row r="71" spans="1:6" s="165" customFormat="1">
      <c r="A71" s="125">
        <v>1</v>
      </c>
      <c r="B71" s="162" t="s">
        <v>318</v>
      </c>
      <c r="C71" s="163">
        <v>2008</v>
      </c>
      <c r="D71" s="164">
        <v>450</v>
      </c>
      <c r="E71" s="222"/>
    </row>
    <row r="72" spans="1:6" s="165" customFormat="1">
      <c r="A72" s="123">
        <v>2</v>
      </c>
      <c r="B72" s="166" t="s">
        <v>318</v>
      </c>
      <c r="C72" s="167">
        <v>2008</v>
      </c>
      <c r="D72" s="168">
        <v>500</v>
      </c>
      <c r="E72" s="222"/>
    </row>
    <row r="73" spans="1:6" s="165" customFormat="1">
      <c r="A73" s="123">
        <v>3</v>
      </c>
      <c r="B73" s="166" t="s">
        <v>319</v>
      </c>
      <c r="C73" s="167">
        <v>2008</v>
      </c>
      <c r="D73" s="173">
        <v>1890</v>
      </c>
      <c r="E73" s="222"/>
    </row>
    <row r="74" spans="1:6" s="165" customFormat="1">
      <c r="A74" s="123">
        <v>4</v>
      </c>
      <c r="B74" s="166" t="s">
        <v>319</v>
      </c>
      <c r="C74" s="167">
        <v>2008</v>
      </c>
      <c r="D74" s="173">
        <v>1890</v>
      </c>
      <c r="E74" s="222"/>
    </row>
    <row r="75" spans="1:6" s="165" customFormat="1">
      <c r="A75" s="123">
        <v>5</v>
      </c>
      <c r="B75" s="166" t="s">
        <v>320</v>
      </c>
      <c r="C75" s="167">
        <v>2008</v>
      </c>
      <c r="D75" s="168">
        <v>600</v>
      </c>
      <c r="E75" s="222"/>
    </row>
    <row r="76" spans="1:6" s="165" customFormat="1">
      <c r="A76" s="123">
        <v>6</v>
      </c>
      <c r="B76" s="166" t="s">
        <v>320</v>
      </c>
      <c r="C76" s="167">
        <v>2009</v>
      </c>
      <c r="D76" s="168">
        <v>799</v>
      </c>
      <c r="E76" s="222"/>
    </row>
    <row r="77" spans="1:6" s="165" customFormat="1">
      <c r="A77" s="123">
        <v>7</v>
      </c>
      <c r="B77" s="166" t="s">
        <v>320</v>
      </c>
      <c r="C77" s="167">
        <v>2009</v>
      </c>
      <c r="D77" s="168">
        <v>799</v>
      </c>
      <c r="E77" s="222"/>
    </row>
    <row r="78" spans="1:6" s="165" customFormat="1">
      <c r="A78" s="123">
        <v>8</v>
      </c>
      <c r="B78" s="166" t="s">
        <v>321</v>
      </c>
      <c r="C78" s="167">
        <v>2009</v>
      </c>
      <c r="D78" s="168">
        <v>1040.6600000000001</v>
      </c>
      <c r="E78" s="222"/>
    </row>
    <row r="79" spans="1:6" s="165" customFormat="1">
      <c r="A79" s="123">
        <v>9</v>
      </c>
      <c r="B79" s="166" t="s">
        <v>318</v>
      </c>
      <c r="C79" s="167">
        <v>2009</v>
      </c>
      <c r="D79" s="168">
        <v>683.2</v>
      </c>
      <c r="E79" s="222"/>
    </row>
    <row r="80" spans="1:6" s="165" customFormat="1">
      <c r="A80" s="123">
        <v>10</v>
      </c>
      <c r="B80" s="166" t="s">
        <v>322</v>
      </c>
      <c r="C80" s="167">
        <v>2009</v>
      </c>
      <c r="D80" s="168">
        <v>1695.8</v>
      </c>
      <c r="E80" s="222"/>
    </row>
    <row r="81" spans="1:8" s="165" customFormat="1">
      <c r="A81" s="123">
        <v>11</v>
      </c>
      <c r="B81" s="166" t="s">
        <v>323</v>
      </c>
      <c r="C81" s="167">
        <v>2008</v>
      </c>
      <c r="D81" s="168">
        <v>567.29999999999995</v>
      </c>
      <c r="E81" s="222"/>
    </row>
    <row r="82" spans="1:8" s="165" customFormat="1">
      <c r="A82" s="123">
        <v>12</v>
      </c>
      <c r="B82" s="166" t="s">
        <v>324</v>
      </c>
      <c r="C82" s="167">
        <v>2008</v>
      </c>
      <c r="D82" s="168">
        <v>783.24</v>
      </c>
      <c r="E82" s="222"/>
    </row>
    <row r="83" spans="1:8" s="165" customFormat="1">
      <c r="A83" s="123">
        <v>13</v>
      </c>
      <c r="B83" s="166" t="s">
        <v>325</v>
      </c>
      <c r="C83" s="167">
        <v>2012</v>
      </c>
      <c r="D83" s="168">
        <v>1400</v>
      </c>
      <c r="E83" s="222"/>
    </row>
    <row r="84" spans="1:8" s="165" customFormat="1">
      <c r="A84" s="123">
        <v>14</v>
      </c>
      <c r="B84" s="166" t="s">
        <v>326</v>
      </c>
      <c r="C84" s="167">
        <v>2008</v>
      </c>
      <c r="D84" s="168">
        <v>3200</v>
      </c>
      <c r="E84" s="222"/>
    </row>
    <row r="85" spans="1:8" s="165" customFormat="1">
      <c r="A85" s="123">
        <v>15</v>
      </c>
      <c r="B85" s="166" t="s">
        <v>326</v>
      </c>
      <c r="C85" s="167">
        <v>2010</v>
      </c>
      <c r="D85" s="168">
        <v>2200</v>
      </c>
      <c r="E85" s="222"/>
    </row>
    <row r="86" spans="1:8" s="165" customFormat="1" ht="25.5">
      <c r="A86" s="123">
        <v>16</v>
      </c>
      <c r="B86" s="166" t="s">
        <v>327</v>
      </c>
      <c r="C86" s="167">
        <v>2008</v>
      </c>
      <c r="D86" s="168">
        <v>19445.580000000002</v>
      </c>
      <c r="E86" s="222"/>
    </row>
    <row r="87" spans="1:8" s="165" customFormat="1" ht="25.5">
      <c r="A87" s="123">
        <v>17</v>
      </c>
      <c r="B87" s="166" t="s">
        <v>328</v>
      </c>
      <c r="C87" s="167">
        <v>2008</v>
      </c>
      <c r="D87" s="168">
        <v>971.12</v>
      </c>
      <c r="E87" s="222"/>
    </row>
    <row r="88" spans="1:8" s="165" customFormat="1">
      <c r="A88" s="123">
        <v>18</v>
      </c>
      <c r="B88" s="166" t="s">
        <v>329</v>
      </c>
      <c r="C88" s="167">
        <v>2008</v>
      </c>
      <c r="D88" s="168">
        <v>1195.5999999999999</v>
      </c>
      <c r="E88" s="222"/>
    </row>
    <row r="89" spans="1:8" s="165" customFormat="1">
      <c r="A89" s="123">
        <v>19</v>
      </c>
      <c r="B89" s="166" t="s">
        <v>330</v>
      </c>
      <c r="C89" s="167">
        <v>2008</v>
      </c>
      <c r="D89" s="168">
        <v>544.12</v>
      </c>
      <c r="E89" s="222"/>
    </row>
    <row r="90" spans="1:8" s="165" customFormat="1">
      <c r="A90" s="123">
        <v>20</v>
      </c>
      <c r="B90" s="166" t="s">
        <v>331</v>
      </c>
      <c r="C90" s="167">
        <v>2008</v>
      </c>
      <c r="D90" s="168">
        <v>2214.5700000000002</v>
      </c>
      <c r="E90" s="222"/>
    </row>
    <row r="91" spans="1:8" s="165" customFormat="1">
      <c r="A91" s="123">
        <v>21</v>
      </c>
      <c r="B91" s="166" t="s">
        <v>332</v>
      </c>
      <c r="C91" s="167">
        <v>2010</v>
      </c>
      <c r="D91" s="168">
        <v>2950</v>
      </c>
      <c r="E91" s="222"/>
    </row>
    <row r="92" spans="1:8" s="165" customFormat="1">
      <c r="A92" s="123">
        <v>22</v>
      </c>
      <c r="B92" s="166" t="s">
        <v>334</v>
      </c>
      <c r="C92" s="167">
        <v>2008</v>
      </c>
      <c r="D92" s="168">
        <v>1905.64</v>
      </c>
      <c r="E92" s="222"/>
    </row>
    <row r="93" spans="1:8" s="165" customFormat="1">
      <c r="A93" s="123">
        <v>23</v>
      </c>
      <c r="B93" s="166" t="s">
        <v>335</v>
      </c>
      <c r="C93" s="167">
        <v>2011</v>
      </c>
      <c r="D93" s="168">
        <v>1570</v>
      </c>
      <c r="E93" s="222"/>
    </row>
    <row r="94" spans="1:8" ht="12.75" customHeight="1">
      <c r="A94" s="252" t="s">
        <v>18</v>
      </c>
      <c r="B94" s="252"/>
      <c r="C94" s="252"/>
      <c r="D94" s="54">
        <f>SUM(D71:D93)</f>
        <v>49294.83</v>
      </c>
      <c r="E94" s="219"/>
      <c r="G94" s="38"/>
      <c r="H94" s="38"/>
    </row>
    <row r="95" spans="1:8" ht="12.75" customHeight="1">
      <c r="A95" s="262" t="s">
        <v>73</v>
      </c>
      <c r="B95" s="263"/>
      <c r="C95" s="263"/>
      <c r="D95" s="264"/>
      <c r="E95" s="219"/>
      <c r="G95" s="38"/>
      <c r="H95" s="38"/>
    </row>
    <row r="96" spans="1:8" ht="12.75" customHeight="1">
      <c r="A96" s="93"/>
      <c r="B96" s="101" t="s">
        <v>337</v>
      </c>
      <c r="C96" s="93"/>
      <c r="D96" s="102"/>
      <c r="E96" s="219"/>
      <c r="G96" s="38"/>
    </row>
    <row r="97" spans="1:5" ht="12.75" customHeight="1">
      <c r="A97" s="252" t="s">
        <v>18</v>
      </c>
      <c r="B97" s="252"/>
      <c r="C97" s="252"/>
      <c r="D97" s="54"/>
      <c r="E97" s="219"/>
    </row>
    <row r="98" spans="1:5" ht="12.75" customHeight="1">
      <c r="A98" s="256" t="s">
        <v>501</v>
      </c>
      <c r="B98" s="257"/>
      <c r="C98" s="257"/>
      <c r="D98" s="258"/>
      <c r="E98" s="219"/>
    </row>
    <row r="99" spans="1:5" s="165" customFormat="1">
      <c r="A99" s="125">
        <v>1</v>
      </c>
      <c r="B99" s="162" t="s">
        <v>344</v>
      </c>
      <c r="C99" s="163">
        <v>2008</v>
      </c>
      <c r="D99" s="164">
        <v>36052.800000000003</v>
      </c>
      <c r="E99" s="222"/>
    </row>
    <row r="100" spans="1:5" ht="12.75" customHeight="1">
      <c r="A100" s="252" t="s">
        <v>18</v>
      </c>
      <c r="B100" s="252"/>
      <c r="C100" s="252"/>
      <c r="D100" s="54">
        <f>SUM(D99)</f>
        <v>36052.800000000003</v>
      </c>
      <c r="E100" s="219"/>
    </row>
    <row r="101" spans="1:5" ht="12.75" customHeight="1">
      <c r="A101" s="259" t="s">
        <v>74</v>
      </c>
      <c r="B101" s="260"/>
      <c r="C101" s="260"/>
      <c r="D101" s="261"/>
      <c r="E101" s="219"/>
    </row>
    <row r="102" spans="1:5" ht="12.75" customHeight="1">
      <c r="A102" s="35"/>
      <c r="B102" s="50" t="s">
        <v>337</v>
      </c>
      <c r="C102" s="35"/>
      <c r="D102" s="40"/>
      <c r="E102" s="223"/>
    </row>
    <row r="103" spans="1:5" ht="12.75" customHeight="1">
      <c r="A103" s="252" t="s">
        <v>18</v>
      </c>
      <c r="B103" s="252"/>
      <c r="C103" s="252"/>
      <c r="D103" s="54"/>
      <c r="E103" s="219"/>
    </row>
    <row r="104" spans="1:5" ht="12.75" customHeight="1">
      <c r="A104" s="269" t="s">
        <v>75</v>
      </c>
      <c r="B104" s="269"/>
      <c r="C104" s="69"/>
      <c r="D104" s="154"/>
      <c r="E104" s="219"/>
    </row>
    <row r="105" spans="1:5" s="165" customFormat="1">
      <c r="A105" s="123">
        <v>1</v>
      </c>
      <c r="B105" s="166" t="s">
        <v>358</v>
      </c>
      <c r="C105" s="167"/>
      <c r="D105" s="168">
        <v>2659.05</v>
      </c>
      <c r="E105" s="222"/>
    </row>
    <row r="106" spans="1:5" s="165" customFormat="1">
      <c r="A106" s="123">
        <v>2</v>
      </c>
      <c r="B106" s="166" t="s">
        <v>359</v>
      </c>
      <c r="C106" s="167"/>
      <c r="D106" s="168">
        <v>2187</v>
      </c>
      <c r="E106" s="222"/>
    </row>
    <row r="107" spans="1:5" s="165" customFormat="1">
      <c r="A107" s="123">
        <v>3</v>
      </c>
      <c r="B107" s="166" t="s">
        <v>360</v>
      </c>
      <c r="C107" s="167"/>
      <c r="D107" s="168">
        <v>5000</v>
      </c>
      <c r="E107" s="222"/>
    </row>
    <row r="108" spans="1:5" ht="12.75" customHeight="1">
      <c r="A108" s="252" t="s">
        <v>18</v>
      </c>
      <c r="B108" s="252"/>
      <c r="C108" s="252"/>
      <c r="D108" s="54">
        <f>SUM(D105:D107)</f>
        <v>9846.0499999999993</v>
      </c>
      <c r="E108" s="219"/>
    </row>
    <row r="109" spans="1:5" ht="12.75" customHeight="1">
      <c r="A109" s="253" t="s">
        <v>502</v>
      </c>
      <c r="B109" s="254"/>
      <c r="C109" s="254"/>
      <c r="D109" s="255"/>
      <c r="E109" s="219"/>
    </row>
    <row r="110" spans="1:5" s="165" customFormat="1">
      <c r="A110" s="123">
        <v>1</v>
      </c>
      <c r="B110" s="187" t="s">
        <v>388</v>
      </c>
      <c r="C110" s="167">
        <v>2007</v>
      </c>
      <c r="D110" s="168">
        <v>7844</v>
      </c>
      <c r="E110" s="222"/>
    </row>
    <row r="111" spans="1:5" s="165" customFormat="1">
      <c r="A111" s="123">
        <v>2</v>
      </c>
      <c r="B111" s="166" t="s">
        <v>369</v>
      </c>
      <c r="C111" s="167">
        <v>2007</v>
      </c>
      <c r="D111" s="168">
        <v>2204</v>
      </c>
      <c r="E111" s="222"/>
    </row>
    <row r="112" spans="1:5" s="165" customFormat="1">
      <c r="A112" s="123">
        <v>3</v>
      </c>
      <c r="B112" s="166" t="s">
        <v>370</v>
      </c>
      <c r="C112" s="167">
        <v>2007</v>
      </c>
      <c r="D112" s="168">
        <v>1516.58</v>
      </c>
      <c r="E112" s="222"/>
    </row>
    <row r="113" spans="1:5" s="165" customFormat="1">
      <c r="A113" s="123">
        <v>4</v>
      </c>
      <c r="B113" s="166" t="s">
        <v>371</v>
      </c>
      <c r="C113" s="167">
        <v>2007</v>
      </c>
      <c r="D113" s="168">
        <v>2539</v>
      </c>
      <c r="E113" s="222"/>
    </row>
    <row r="114" spans="1:5" s="165" customFormat="1">
      <c r="A114" s="123">
        <v>5</v>
      </c>
      <c r="B114" s="166" t="s">
        <v>372</v>
      </c>
      <c r="C114" s="167">
        <v>2007</v>
      </c>
      <c r="D114" s="168">
        <v>16542</v>
      </c>
      <c r="E114" s="222"/>
    </row>
    <row r="115" spans="1:5" s="165" customFormat="1">
      <c r="A115" s="123">
        <v>6</v>
      </c>
      <c r="B115" s="166" t="s">
        <v>373</v>
      </c>
      <c r="C115" s="167">
        <v>2007</v>
      </c>
      <c r="D115" s="168">
        <v>2122</v>
      </c>
      <c r="E115" s="222"/>
    </row>
    <row r="116" spans="1:5" s="165" customFormat="1">
      <c r="A116" s="123">
        <v>7</v>
      </c>
      <c r="B116" s="166" t="s">
        <v>374</v>
      </c>
      <c r="C116" s="167">
        <v>2007</v>
      </c>
      <c r="D116" s="168">
        <v>488</v>
      </c>
      <c r="E116" s="222"/>
    </row>
    <row r="117" spans="1:5" s="165" customFormat="1">
      <c r="A117" s="123">
        <v>8</v>
      </c>
      <c r="B117" s="166" t="s">
        <v>375</v>
      </c>
      <c r="C117" s="167">
        <v>2007</v>
      </c>
      <c r="D117" s="168">
        <v>732</v>
      </c>
      <c r="E117" s="222"/>
    </row>
    <row r="118" spans="1:5" s="165" customFormat="1">
      <c r="A118" s="123">
        <v>9</v>
      </c>
      <c r="B118" s="166" t="s">
        <v>376</v>
      </c>
      <c r="C118" s="167">
        <v>2007</v>
      </c>
      <c r="D118" s="168">
        <v>1830</v>
      </c>
      <c r="E118" s="222"/>
    </row>
    <row r="119" spans="1:5" s="165" customFormat="1">
      <c r="A119" s="123">
        <v>10</v>
      </c>
      <c r="B119" s="166" t="s">
        <v>377</v>
      </c>
      <c r="C119" s="167">
        <v>2007</v>
      </c>
      <c r="D119" s="168">
        <v>9449</v>
      </c>
      <c r="E119" s="222"/>
    </row>
    <row r="120" spans="1:5" s="165" customFormat="1">
      <c r="A120" s="123">
        <v>11</v>
      </c>
      <c r="B120" s="166" t="s">
        <v>379</v>
      </c>
      <c r="C120" s="188" t="s">
        <v>380</v>
      </c>
      <c r="D120" s="168">
        <v>500</v>
      </c>
      <c r="E120" s="222"/>
    </row>
    <row r="121" spans="1:5" s="165" customFormat="1">
      <c r="A121" s="123">
        <v>12</v>
      </c>
      <c r="B121" s="166" t="s">
        <v>382</v>
      </c>
      <c r="C121" s="167">
        <v>2009</v>
      </c>
      <c r="D121" s="168">
        <v>1179</v>
      </c>
      <c r="E121" s="222"/>
    </row>
    <row r="122" spans="1:5" s="165" customFormat="1">
      <c r="A122" s="123">
        <v>13</v>
      </c>
      <c r="B122" s="166" t="s">
        <v>383</v>
      </c>
      <c r="C122" s="167">
        <v>2009</v>
      </c>
      <c r="D122" s="168">
        <v>1700</v>
      </c>
      <c r="E122" s="222"/>
    </row>
    <row r="123" spans="1:5" s="165" customFormat="1">
      <c r="A123" s="123">
        <v>14</v>
      </c>
      <c r="B123" s="166" t="s">
        <v>385</v>
      </c>
      <c r="C123" s="167">
        <v>2009</v>
      </c>
      <c r="D123" s="168">
        <v>1999</v>
      </c>
      <c r="E123" s="222"/>
    </row>
    <row r="124" spans="1:5" s="165" customFormat="1">
      <c r="A124" s="123">
        <v>15</v>
      </c>
      <c r="B124" s="166" t="s">
        <v>386</v>
      </c>
      <c r="C124" s="167">
        <v>2009</v>
      </c>
      <c r="D124" s="168">
        <v>3380</v>
      </c>
      <c r="E124" s="222"/>
    </row>
    <row r="125" spans="1:5" ht="12.75" customHeight="1">
      <c r="A125" s="252" t="s">
        <v>18</v>
      </c>
      <c r="B125" s="252"/>
      <c r="C125" s="252"/>
      <c r="D125" s="54">
        <f>SUM(D110:D124)</f>
        <v>54024.58</v>
      </c>
      <c r="E125" s="219"/>
    </row>
    <row r="126" spans="1:5" ht="12.75" customHeight="1">
      <c r="A126" s="253" t="s">
        <v>76</v>
      </c>
      <c r="B126" s="255"/>
      <c r="C126" s="69"/>
      <c r="D126" s="154"/>
      <c r="E126" s="219"/>
    </row>
    <row r="127" spans="1:5" s="165" customFormat="1">
      <c r="A127" s="123">
        <v>1</v>
      </c>
      <c r="B127" s="166" t="s">
        <v>391</v>
      </c>
      <c r="C127" s="167">
        <v>2010</v>
      </c>
      <c r="D127" s="168">
        <v>958.42</v>
      </c>
      <c r="E127" s="222"/>
    </row>
    <row r="128" spans="1:5" s="165" customFormat="1">
      <c r="A128" s="123">
        <v>2</v>
      </c>
      <c r="B128" s="166" t="s">
        <v>392</v>
      </c>
      <c r="C128" s="167">
        <v>2009</v>
      </c>
      <c r="D128" s="168">
        <v>2196</v>
      </c>
      <c r="E128" s="222"/>
    </row>
    <row r="129" spans="1:8" ht="12.75" customHeight="1">
      <c r="A129" s="252" t="s">
        <v>18</v>
      </c>
      <c r="B129" s="252"/>
      <c r="C129" s="252"/>
      <c r="D129" s="71">
        <f>SUM(D127:D128)</f>
        <v>3154.42</v>
      </c>
      <c r="E129" s="219"/>
    </row>
    <row r="130" spans="1:8" ht="12.75" customHeight="1">
      <c r="A130" s="253" t="s">
        <v>77</v>
      </c>
      <c r="B130" s="254"/>
      <c r="C130" s="254"/>
      <c r="D130" s="255"/>
      <c r="E130" s="219"/>
    </row>
    <row r="131" spans="1:8" s="165" customFormat="1">
      <c r="A131" s="125">
        <v>1</v>
      </c>
      <c r="B131" s="162" t="s">
        <v>397</v>
      </c>
      <c r="C131" s="163">
        <v>2007</v>
      </c>
      <c r="D131" s="164">
        <v>1764.36</v>
      </c>
      <c r="E131" s="222"/>
    </row>
    <row r="132" spans="1:8" s="165" customFormat="1">
      <c r="A132" s="123">
        <v>2</v>
      </c>
      <c r="B132" s="166" t="s">
        <v>398</v>
      </c>
      <c r="C132" s="167">
        <v>2007</v>
      </c>
      <c r="D132" s="168">
        <v>15366.24</v>
      </c>
      <c r="E132" s="222"/>
    </row>
    <row r="133" spans="1:8" s="165" customFormat="1">
      <c r="A133" s="123">
        <v>3</v>
      </c>
      <c r="B133" s="166" t="s">
        <v>399</v>
      </c>
      <c r="C133" s="167">
        <v>2011</v>
      </c>
      <c r="D133" s="168">
        <v>2708</v>
      </c>
      <c r="E133" s="222"/>
    </row>
    <row r="134" spans="1:8" s="165" customFormat="1">
      <c r="A134" s="123">
        <v>4</v>
      </c>
      <c r="B134" s="166" t="s">
        <v>400</v>
      </c>
      <c r="C134" s="167">
        <v>2010</v>
      </c>
      <c r="D134" s="168">
        <v>2405</v>
      </c>
      <c r="E134" s="222"/>
    </row>
    <row r="135" spans="1:8" s="165" customFormat="1">
      <c r="A135" s="123">
        <v>5</v>
      </c>
      <c r="B135" s="166" t="s">
        <v>401</v>
      </c>
      <c r="C135" s="167">
        <v>2007</v>
      </c>
      <c r="D135" s="168">
        <v>823.65</v>
      </c>
      <c r="E135" s="222"/>
    </row>
    <row r="136" spans="1:8" s="165" customFormat="1">
      <c r="A136" s="123">
        <v>6</v>
      </c>
      <c r="B136" s="166" t="s">
        <v>402</v>
      </c>
      <c r="C136" s="167">
        <v>2007</v>
      </c>
      <c r="D136" s="168">
        <v>9976.7800000000007</v>
      </c>
      <c r="E136" s="222"/>
    </row>
    <row r="137" spans="1:8" s="165" customFormat="1">
      <c r="A137" s="123">
        <v>7</v>
      </c>
      <c r="B137" s="166" t="s">
        <v>403</v>
      </c>
      <c r="C137" s="167">
        <v>2007</v>
      </c>
      <c r="D137" s="168">
        <v>1609</v>
      </c>
      <c r="E137" s="222"/>
    </row>
    <row r="138" spans="1:8" ht="12.75" customHeight="1">
      <c r="A138" s="252" t="s">
        <v>18</v>
      </c>
      <c r="B138" s="252"/>
      <c r="C138" s="252"/>
      <c r="D138" s="71">
        <f>SUM(D131:D137)</f>
        <v>34653.03</v>
      </c>
      <c r="E138" s="219"/>
    </row>
    <row r="139" spans="1:8" s="22" customFormat="1" ht="12.75" customHeight="1">
      <c r="A139" s="253" t="s">
        <v>126</v>
      </c>
      <c r="B139" s="254"/>
      <c r="C139" s="254"/>
      <c r="D139" s="255"/>
      <c r="E139" s="224"/>
      <c r="F139" s="37"/>
    </row>
    <row r="140" spans="1:8" s="22" customFormat="1">
      <c r="A140" s="8">
        <v>1</v>
      </c>
      <c r="B140" s="67" t="s">
        <v>130</v>
      </c>
      <c r="C140" s="65">
        <v>2009</v>
      </c>
      <c r="D140" s="59">
        <v>2928</v>
      </c>
      <c r="E140" s="224"/>
      <c r="F140" s="37"/>
    </row>
    <row r="141" spans="1:8" s="22" customFormat="1">
      <c r="A141" s="252" t="s">
        <v>18</v>
      </c>
      <c r="B141" s="252"/>
      <c r="C141" s="252"/>
      <c r="D141" s="73">
        <f>SUM(D140)</f>
        <v>2928</v>
      </c>
      <c r="E141" s="224"/>
      <c r="F141" s="37"/>
    </row>
    <row r="142" spans="1:8">
      <c r="A142" s="76"/>
      <c r="D142" s="150"/>
      <c r="E142" s="219"/>
      <c r="H142" s="41"/>
    </row>
    <row r="143" spans="1:8">
      <c r="A143" s="76"/>
      <c r="D143" s="150" t="s">
        <v>34</v>
      </c>
      <c r="E143" s="219"/>
    </row>
    <row r="144" spans="1:8">
      <c r="A144" s="76"/>
      <c r="D144" s="150"/>
      <c r="E144" s="219"/>
    </row>
    <row r="145" spans="1:10" ht="25.5">
      <c r="A145" s="75" t="s">
        <v>0</v>
      </c>
      <c r="B145" s="68" t="s">
        <v>3</v>
      </c>
      <c r="C145" s="75" t="s">
        <v>4</v>
      </c>
      <c r="D145" s="54" t="s">
        <v>2</v>
      </c>
      <c r="E145" s="219"/>
      <c r="G145" s="41"/>
    </row>
    <row r="146" spans="1:10">
      <c r="A146" s="269" t="s">
        <v>47</v>
      </c>
      <c r="B146" s="269"/>
      <c r="C146" s="269"/>
      <c r="D146" s="269"/>
      <c r="E146" s="219"/>
    </row>
    <row r="147" spans="1:10">
      <c r="A147" s="121"/>
      <c r="B147" s="114" t="s">
        <v>218</v>
      </c>
      <c r="C147" s="122">
        <v>2008</v>
      </c>
      <c r="D147" s="152">
        <v>2757</v>
      </c>
      <c r="E147" s="221"/>
      <c r="F147"/>
    </row>
    <row r="148" spans="1:10" ht="12" customHeight="1">
      <c r="A148" s="121"/>
      <c r="B148" s="114" t="s">
        <v>219</v>
      </c>
      <c r="C148" s="122">
        <v>2008</v>
      </c>
      <c r="D148" s="151">
        <v>2795</v>
      </c>
      <c r="E148" s="221"/>
      <c r="H148"/>
    </row>
    <row r="149" spans="1:10">
      <c r="A149" s="121"/>
      <c r="B149" s="114" t="s">
        <v>220</v>
      </c>
      <c r="C149" s="122">
        <v>2009</v>
      </c>
      <c r="D149" s="152">
        <v>3550</v>
      </c>
      <c r="E149" s="221"/>
      <c r="F149"/>
    </row>
    <row r="150" spans="1:10" ht="12" customHeight="1">
      <c r="A150" s="121"/>
      <c r="B150" s="114" t="s">
        <v>221</v>
      </c>
      <c r="C150" s="122">
        <v>2009</v>
      </c>
      <c r="D150" s="151">
        <f>2*3466.02</f>
        <v>6932.04</v>
      </c>
      <c r="E150" s="221"/>
      <c r="H150"/>
    </row>
    <row r="151" spans="1:10">
      <c r="A151" s="121"/>
      <c r="B151" s="114" t="s">
        <v>222</v>
      </c>
      <c r="C151" s="122">
        <v>2008</v>
      </c>
      <c r="D151" s="152">
        <v>1390</v>
      </c>
      <c r="E151" s="221"/>
      <c r="F151"/>
    </row>
    <row r="152" spans="1:10" ht="12" customHeight="1">
      <c r="A152" s="121"/>
      <c r="B152" s="114" t="s">
        <v>223</v>
      </c>
      <c r="C152" s="122">
        <v>2011</v>
      </c>
      <c r="D152" s="151">
        <v>2410</v>
      </c>
      <c r="E152" s="221"/>
      <c r="H152"/>
    </row>
    <row r="153" spans="1:10">
      <c r="A153" s="272" t="s">
        <v>48</v>
      </c>
      <c r="B153" s="273"/>
      <c r="C153" s="274"/>
      <c r="D153" s="106">
        <f>SUM(D147:D152)</f>
        <v>19834.04</v>
      </c>
      <c r="E153" s="219"/>
    </row>
    <row r="154" spans="1:10">
      <c r="A154" s="265" t="s">
        <v>71</v>
      </c>
      <c r="B154" s="266"/>
      <c r="C154" s="266"/>
      <c r="D154" s="266"/>
      <c r="E154" s="219"/>
      <c r="J154" s="41"/>
    </row>
    <row r="155" spans="1:10" s="165" customFormat="1">
      <c r="A155" s="125">
        <v>1</v>
      </c>
      <c r="B155" s="162" t="s">
        <v>291</v>
      </c>
      <c r="C155" s="163">
        <v>2007</v>
      </c>
      <c r="D155" s="164">
        <v>2410</v>
      </c>
      <c r="E155" s="222"/>
    </row>
    <row r="156" spans="1:10" s="165" customFormat="1">
      <c r="A156" s="123">
        <v>2</v>
      </c>
      <c r="B156" s="166" t="s">
        <v>291</v>
      </c>
      <c r="C156" s="167">
        <v>2007</v>
      </c>
      <c r="D156" s="168">
        <v>948</v>
      </c>
      <c r="E156" s="222"/>
    </row>
    <row r="157" spans="1:10" s="165" customFormat="1">
      <c r="A157" s="125">
        <v>3</v>
      </c>
      <c r="B157" s="166" t="s">
        <v>292</v>
      </c>
      <c r="C157" s="167">
        <v>2007</v>
      </c>
      <c r="D157" s="168">
        <v>1600</v>
      </c>
      <c r="E157" s="222"/>
    </row>
    <row r="158" spans="1:10" s="165" customFormat="1">
      <c r="A158" s="123">
        <v>4</v>
      </c>
      <c r="B158" s="166" t="s">
        <v>293</v>
      </c>
      <c r="C158" s="167">
        <v>2007</v>
      </c>
      <c r="D158" s="168">
        <v>4200</v>
      </c>
      <c r="E158" s="222"/>
    </row>
    <row r="159" spans="1:10" s="165" customFormat="1">
      <c r="A159" s="125">
        <v>5</v>
      </c>
      <c r="B159" s="166" t="s">
        <v>294</v>
      </c>
      <c r="C159" s="167">
        <v>2007</v>
      </c>
      <c r="D159" s="168">
        <v>5998</v>
      </c>
      <c r="E159" s="222"/>
    </row>
    <row r="160" spans="1:10" s="165" customFormat="1">
      <c r="A160" s="123">
        <v>6</v>
      </c>
      <c r="B160" s="166" t="s">
        <v>295</v>
      </c>
      <c r="C160" s="167">
        <v>2007</v>
      </c>
      <c r="D160" s="168">
        <v>7180</v>
      </c>
      <c r="E160" s="222"/>
    </row>
    <row r="161" spans="1:7" s="165" customFormat="1">
      <c r="A161" s="125">
        <v>7</v>
      </c>
      <c r="B161" s="166" t="s">
        <v>296</v>
      </c>
      <c r="C161" s="167">
        <v>2007</v>
      </c>
      <c r="D161" s="168">
        <v>1900</v>
      </c>
      <c r="E161" s="222"/>
    </row>
    <row r="162" spans="1:7" s="165" customFormat="1">
      <c r="A162" s="123">
        <v>8</v>
      </c>
      <c r="B162" s="166" t="s">
        <v>297</v>
      </c>
      <c r="C162" s="167">
        <v>2007</v>
      </c>
      <c r="D162" s="168">
        <v>5499</v>
      </c>
      <c r="E162" s="222"/>
    </row>
    <row r="163" spans="1:7" s="165" customFormat="1">
      <c r="A163" s="125">
        <v>9</v>
      </c>
      <c r="B163" s="166" t="s">
        <v>298</v>
      </c>
      <c r="C163" s="167">
        <v>2007</v>
      </c>
      <c r="D163" s="168">
        <v>3298</v>
      </c>
      <c r="E163" s="222"/>
    </row>
    <row r="164" spans="1:7" s="165" customFormat="1">
      <c r="A164" s="123">
        <v>10</v>
      </c>
      <c r="B164" s="166" t="s">
        <v>299</v>
      </c>
      <c r="C164" s="167">
        <v>2007</v>
      </c>
      <c r="D164" s="168">
        <v>3059</v>
      </c>
      <c r="E164" s="222"/>
    </row>
    <row r="165" spans="1:7" s="165" customFormat="1">
      <c r="A165" s="125">
        <v>11</v>
      </c>
      <c r="B165" s="166" t="s">
        <v>301</v>
      </c>
      <c r="C165" s="167">
        <v>2010</v>
      </c>
      <c r="D165" s="168">
        <v>2976</v>
      </c>
      <c r="E165" s="222"/>
    </row>
    <row r="166" spans="1:7" s="165" customFormat="1">
      <c r="A166" s="123">
        <v>12</v>
      </c>
      <c r="B166" s="166" t="s">
        <v>305</v>
      </c>
      <c r="C166" s="167">
        <v>2010</v>
      </c>
      <c r="D166" s="168">
        <v>1110</v>
      </c>
      <c r="E166" s="222"/>
    </row>
    <row r="167" spans="1:7" s="165" customFormat="1">
      <c r="A167" s="125">
        <v>13</v>
      </c>
      <c r="B167" s="166" t="s">
        <v>306</v>
      </c>
      <c r="C167" s="167">
        <v>2010</v>
      </c>
      <c r="D167" s="168">
        <v>1820</v>
      </c>
      <c r="E167" s="222"/>
    </row>
    <row r="168" spans="1:7" s="165" customFormat="1">
      <c r="A168" s="123">
        <v>14</v>
      </c>
      <c r="B168" s="169" t="s">
        <v>308</v>
      </c>
      <c r="C168" s="170">
        <v>2008</v>
      </c>
      <c r="D168" s="170">
        <v>3500</v>
      </c>
      <c r="E168" s="222"/>
    </row>
    <row r="169" spans="1:7" s="165" customFormat="1">
      <c r="A169" s="125">
        <v>15</v>
      </c>
      <c r="B169" s="171" t="s">
        <v>309</v>
      </c>
      <c r="C169" s="170">
        <v>2009</v>
      </c>
      <c r="D169" s="170">
        <v>2699</v>
      </c>
      <c r="E169" s="222"/>
    </row>
    <row r="170" spans="1:7" s="165" customFormat="1" ht="12" customHeight="1">
      <c r="A170" s="123">
        <v>16</v>
      </c>
      <c r="B170" s="169" t="s">
        <v>310</v>
      </c>
      <c r="C170" s="170">
        <v>2009</v>
      </c>
      <c r="D170" s="170">
        <v>3099</v>
      </c>
      <c r="E170" s="222"/>
    </row>
    <row r="171" spans="1:7" s="165" customFormat="1">
      <c r="A171" s="125">
        <v>17</v>
      </c>
      <c r="B171" s="169" t="s">
        <v>311</v>
      </c>
      <c r="C171" s="170">
        <v>2009</v>
      </c>
      <c r="D171" s="170">
        <v>3500</v>
      </c>
      <c r="E171" s="222"/>
    </row>
    <row r="172" spans="1:7">
      <c r="A172" s="252" t="s">
        <v>18</v>
      </c>
      <c r="B172" s="252"/>
      <c r="C172" s="252"/>
      <c r="D172" s="54">
        <f>SUM(D155:D171)</f>
        <v>54796</v>
      </c>
      <c r="E172" s="219"/>
      <c r="F172" s="47"/>
      <c r="G172" s="41"/>
    </row>
    <row r="173" spans="1:7" ht="12.75" customHeight="1">
      <c r="A173" s="275" t="s">
        <v>72</v>
      </c>
      <c r="B173" s="276"/>
      <c r="C173" s="276"/>
      <c r="D173" s="277"/>
      <c r="E173" s="219"/>
    </row>
    <row r="174" spans="1:7" s="165" customFormat="1">
      <c r="A174" s="125">
        <v>1</v>
      </c>
      <c r="B174" s="162" t="s">
        <v>333</v>
      </c>
      <c r="C174" s="163">
        <v>2008</v>
      </c>
      <c r="D174" s="164">
        <v>3491.64</v>
      </c>
      <c r="E174" s="222"/>
    </row>
    <row r="175" spans="1:7" ht="12.75" customHeight="1">
      <c r="A175" s="252" t="s">
        <v>18</v>
      </c>
      <c r="B175" s="252"/>
      <c r="C175" s="252"/>
      <c r="D175" s="54">
        <f>SUM(D174)</f>
        <v>3491.64</v>
      </c>
      <c r="E175" s="219"/>
      <c r="G175" s="38"/>
    </row>
    <row r="176" spans="1:7" ht="12.75" customHeight="1">
      <c r="A176" s="262" t="s">
        <v>73</v>
      </c>
      <c r="B176" s="263"/>
      <c r="C176" s="263"/>
      <c r="D176" s="264"/>
      <c r="E176" s="219"/>
      <c r="G176" s="38"/>
    </row>
    <row r="177" spans="1:7" ht="12.75" customHeight="1">
      <c r="A177" s="93"/>
      <c r="B177" s="101" t="s">
        <v>337</v>
      </c>
      <c r="C177" s="93"/>
      <c r="D177" s="102"/>
      <c r="E177" s="219"/>
      <c r="G177" s="38"/>
    </row>
    <row r="178" spans="1:7" ht="12.75" customHeight="1">
      <c r="A178" s="252"/>
      <c r="B178" s="252"/>
      <c r="C178" s="252"/>
      <c r="D178" s="54"/>
      <c r="E178" s="219"/>
      <c r="G178" s="38"/>
    </row>
    <row r="179" spans="1:7" ht="18" customHeight="1">
      <c r="A179" s="256" t="s">
        <v>501</v>
      </c>
      <c r="B179" s="257"/>
      <c r="C179" s="257"/>
      <c r="D179" s="258"/>
      <c r="E179" s="219"/>
    </row>
    <row r="180" spans="1:7" s="165" customFormat="1">
      <c r="A180" s="125">
        <v>1</v>
      </c>
      <c r="B180" s="162" t="s">
        <v>345</v>
      </c>
      <c r="C180" s="163">
        <v>2008</v>
      </c>
      <c r="D180" s="164">
        <v>7488.99</v>
      </c>
      <c r="E180" s="222"/>
    </row>
    <row r="181" spans="1:7">
      <c r="A181" s="252" t="s">
        <v>18</v>
      </c>
      <c r="B181" s="252"/>
      <c r="C181" s="252"/>
      <c r="D181" s="54">
        <f>SUM(D180)</f>
        <v>7488.99</v>
      </c>
      <c r="E181" s="219"/>
    </row>
    <row r="182" spans="1:7" ht="12.75" customHeight="1">
      <c r="A182" s="256" t="s">
        <v>74</v>
      </c>
      <c r="B182" s="257"/>
      <c r="C182" s="257"/>
      <c r="D182" s="258"/>
      <c r="E182" s="219"/>
    </row>
    <row r="183" spans="1:7">
      <c r="A183" s="35"/>
      <c r="B183" s="50" t="s">
        <v>337</v>
      </c>
      <c r="C183" s="35"/>
      <c r="D183" s="40"/>
      <c r="E183" s="223"/>
    </row>
    <row r="184" spans="1:7">
      <c r="A184" s="252" t="s">
        <v>18</v>
      </c>
      <c r="B184" s="252"/>
      <c r="C184" s="252"/>
      <c r="D184" s="54"/>
      <c r="E184" s="219"/>
    </row>
    <row r="185" spans="1:7" ht="12.75" customHeight="1">
      <c r="A185" s="271" t="s">
        <v>75</v>
      </c>
      <c r="B185" s="271"/>
      <c r="C185" s="42"/>
      <c r="D185" s="70"/>
      <c r="E185" s="219"/>
    </row>
    <row r="186" spans="1:7" s="165" customFormat="1">
      <c r="A186" s="125">
        <v>1</v>
      </c>
      <c r="B186" s="162" t="s">
        <v>357</v>
      </c>
      <c r="C186" s="163"/>
      <c r="D186" s="164">
        <v>550</v>
      </c>
      <c r="E186" s="222"/>
    </row>
    <row r="187" spans="1:7" s="165" customFormat="1">
      <c r="A187" s="123">
        <v>2</v>
      </c>
      <c r="B187" s="166" t="s">
        <v>357</v>
      </c>
      <c r="C187" s="167"/>
      <c r="D187" s="168">
        <v>649.99</v>
      </c>
      <c r="E187" s="222"/>
    </row>
    <row r="188" spans="1:7">
      <c r="A188" s="252" t="s">
        <v>18</v>
      </c>
      <c r="B188" s="252"/>
      <c r="C188" s="252"/>
      <c r="D188" s="54">
        <f>SUM(D186:D187)</f>
        <v>1199.99</v>
      </c>
      <c r="E188" s="219"/>
    </row>
    <row r="189" spans="1:7" ht="12.75" customHeight="1">
      <c r="A189" s="256" t="s">
        <v>502</v>
      </c>
      <c r="B189" s="257"/>
      <c r="C189" s="257"/>
      <c r="D189" s="258"/>
      <c r="E189" s="219"/>
    </row>
    <row r="190" spans="1:7" s="165" customFormat="1">
      <c r="A190" s="125">
        <v>1</v>
      </c>
      <c r="B190" s="162" t="s">
        <v>368</v>
      </c>
      <c r="C190" s="163">
        <v>2007</v>
      </c>
      <c r="D190" s="164">
        <v>1159</v>
      </c>
      <c r="E190" s="222"/>
    </row>
    <row r="191" spans="1:7" s="165" customFormat="1">
      <c r="A191" s="123">
        <v>2</v>
      </c>
      <c r="B191" s="166" t="s">
        <v>378</v>
      </c>
      <c r="C191" s="167">
        <v>2009</v>
      </c>
      <c r="D191" s="168">
        <v>1618</v>
      </c>
      <c r="E191" s="222"/>
    </row>
    <row r="192" spans="1:7" s="165" customFormat="1">
      <c r="A192" s="125">
        <v>3</v>
      </c>
      <c r="B192" s="166" t="s">
        <v>381</v>
      </c>
      <c r="C192" s="167">
        <v>2007</v>
      </c>
      <c r="D192" s="168">
        <v>1999.99</v>
      </c>
      <c r="E192" s="222"/>
    </row>
    <row r="193" spans="1:6" s="165" customFormat="1">
      <c r="A193" s="123">
        <v>4</v>
      </c>
      <c r="B193" s="166" t="s">
        <v>387</v>
      </c>
      <c r="C193" s="167">
        <v>2011</v>
      </c>
      <c r="D193" s="168">
        <v>649.99</v>
      </c>
      <c r="E193" s="222"/>
    </row>
    <row r="194" spans="1:6" s="165" customFormat="1">
      <c r="A194" s="125">
        <v>5</v>
      </c>
      <c r="B194" s="166" t="s">
        <v>384</v>
      </c>
      <c r="C194" s="167">
        <v>2009</v>
      </c>
      <c r="D194" s="168">
        <v>2399</v>
      </c>
      <c r="E194" s="222"/>
    </row>
    <row r="195" spans="1:6" s="22" customFormat="1">
      <c r="A195" s="252" t="s">
        <v>18</v>
      </c>
      <c r="B195" s="252"/>
      <c r="C195" s="252"/>
      <c r="D195" s="73">
        <f>SUM(D190:D194)</f>
        <v>7825.98</v>
      </c>
      <c r="E195" s="224"/>
      <c r="F195" s="37"/>
    </row>
    <row r="196" spans="1:6" s="22" customFormat="1">
      <c r="A196" s="269" t="s">
        <v>76</v>
      </c>
      <c r="B196" s="270"/>
      <c r="C196" s="36"/>
      <c r="D196" s="155"/>
      <c r="E196" s="224"/>
      <c r="F196" s="37"/>
    </row>
    <row r="197" spans="1:6" s="165" customFormat="1">
      <c r="A197" s="125">
        <v>1</v>
      </c>
      <c r="B197" s="162" t="s">
        <v>393</v>
      </c>
      <c r="C197" s="163">
        <v>2007</v>
      </c>
      <c r="D197" s="164">
        <v>3132.81</v>
      </c>
      <c r="E197" s="222"/>
    </row>
    <row r="198" spans="1:6" s="22" customFormat="1">
      <c r="A198" s="252" t="s">
        <v>18</v>
      </c>
      <c r="B198" s="252"/>
      <c r="C198" s="252"/>
      <c r="D198" s="73">
        <f>SUM(D197)</f>
        <v>3132.81</v>
      </c>
      <c r="E198" s="224"/>
      <c r="F198" s="37"/>
    </row>
    <row r="199" spans="1:6" s="22" customFormat="1" ht="12.75" customHeight="1">
      <c r="A199" s="253" t="s">
        <v>77</v>
      </c>
      <c r="B199" s="254"/>
      <c r="C199" s="254"/>
      <c r="D199" s="255"/>
      <c r="E199" s="224"/>
      <c r="F199" s="37"/>
    </row>
    <row r="200" spans="1:6" s="165" customFormat="1">
      <c r="A200" s="125">
        <v>1</v>
      </c>
      <c r="B200" s="162" t="s">
        <v>404</v>
      </c>
      <c r="C200" s="163">
        <v>2010</v>
      </c>
      <c r="D200" s="164">
        <v>2685</v>
      </c>
      <c r="E200" s="222"/>
    </row>
    <row r="201" spans="1:6" s="165" customFormat="1">
      <c r="A201" s="123">
        <v>2</v>
      </c>
      <c r="B201" s="166" t="s">
        <v>405</v>
      </c>
      <c r="C201" s="167">
        <v>2010</v>
      </c>
      <c r="D201" s="168">
        <v>1630.4</v>
      </c>
      <c r="E201" s="222"/>
    </row>
    <row r="202" spans="1:6" s="165" customFormat="1">
      <c r="A202" s="123">
        <v>3</v>
      </c>
      <c r="B202" s="166" t="s">
        <v>406</v>
      </c>
      <c r="C202" s="167">
        <v>2007</v>
      </c>
      <c r="D202" s="168">
        <v>1690.92</v>
      </c>
      <c r="E202" s="222"/>
    </row>
    <row r="203" spans="1:6" s="165" customFormat="1">
      <c r="A203" s="123">
        <v>4</v>
      </c>
      <c r="B203" s="166" t="s">
        <v>407</v>
      </c>
      <c r="C203" s="167">
        <v>2007</v>
      </c>
      <c r="D203" s="168">
        <v>33354.99</v>
      </c>
      <c r="E203" s="222"/>
    </row>
    <row r="204" spans="1:6" s="165" customFormat="1">
      <c r="A204" s="123">
        <v>5</v>
      </c>
      <c r="B204" s="166" t="s">
        <v>408</v>
      </c>
      <c r="C204" s="167">
        <v>2011</v>
      </c>
      <c r="D204" s="168">
        <v>549</v>
      </c>
      <c r="E204" s="222"/>
    </row>
    <row r="205" spans="1:6" s="22" customFormat="1" ht="11.25" customHeight="1">
      <c r="A205" s="252" t="s">
        <v>18</v>
      </c>
      <c r="B205" s="252"/>
      <c r="C205" s="252"/>
      <c r="D205" s="73">
        <f>SUM(D200:D204)</f>
        <v>39910.31</v>
      </c>
      <c r="E205" s="224"/>
      <c r="F205" s="37"/>
    </row>
    <row r="206" spans="1:6" s="22" customFormat="1" ht="12.75" customHeight="1">
      <c r="A206" s="253" t="s">
        <v>126</v>
      </c>
      <c r="B206" s="254"/>
      <c r="C206" s="254"/>
      <c r="D206" s="255"/>
      <c r="E206" s="224"/>
      <c r="F206" s="37"/>
    </row>
    <row r="207" spans="1:6" s="22" customFormat="1">
      <c r="A207" s="8">
        <v>1</v>
      </c>
      <c r="B207" s="67" t="s">
        <v>131</v>
      </c>
      <c r="C207" s="65">
        <v>2009</v>
      </c>
      <c r="D207" s="59">
        <v>37985.919999999998</v>
      </c>
      <c r="E207" s="224"/>
      <c r="F207" s="37"/>
    </row>
    <row r="208" spans="1:6" s="22" customFormat="1">
      <c r="A208" s="252" t="s">
        <v>18</v>
      </c>
      <c r="B208" s="252"/>
      <c r="C208" s="252"/>
      <c r="D208" s="73">
        <f>SUM(D207)</f>
        <v>37985.919999999998</v>
      </c>
      <c r="E208" s="224"/>
      <c r="F208" s="37"/>
    </row>
    <row r="209" spans="1:7" s="22" customFormat="1">
      <c r="A209" s="21"/>
      <c r="B209" s="46"/>
      <c r="C209" s="46"/>
      <c r="D209" s="156"/>
      <c r="E209" s="224"/>
      <c r="F209" s="37"/>
    </row>
    <row r="210" spans="1:7">
      <c r="A210" s="76"/>
      <c r="B210" s="12"/>
      <c r="D210" s="150" t="s">
        <v>35</v>
      </c>
      <c r="E210" s="219"/>
    </row>
    <row r="211" spans="1:7">
      <c r="A211" s="76"/>
      <c r="D211" s="150"/>
      <c r="E211" s="219"/>
    </row>
    <row r="212" spans="1:7" ht="25.5">
      <c r="A212" s="75" t="s">
        <v>0</v>
      </c>
      <c r="B212" s="68" t="s">
        <v>3</v>
      </c>
      <c r="C212" s="75" t="s">
        <v>4</v>
      </c>
      <c r="D212" s="54" t="s">
        <v>2</v>
      </c>
      <c r="E212" s="219"/>
      <c r="G212" s="38"/>
    </row>
    <row r="213" spans="1:7">
      <c r="A213" s="269" t="s">
        <v>47</v>
      </c>
      <c r="B213" s="269"/>
      <c r="C213" s="269"/>
      <c r="D213" s="269"/>
      <c r="E213" s="219"/>
    </row>
    <row r="214" spans="1:7">
      <c r="A214" s="93"/>
      <c r="B214" s="114" t="s">
        <v>314</v>
      </c>
      <c r="C214" s="82"/>
      <c r="D214" s="152"/>
    </row>
    <row r="215" spans="1:7">
      <c r="A215" s="252" t="s">
        <v>18</v>
      </c>
      <c r="B215" s="252"/>
      <c r="C215" s="252"/>
      <c r="D215" s="54">
        <f>SUM(D214:D214)</f>
        <v>0</v>
      </c>
      <c r="E215" s="219"/>
    </row>
    <row r="216" spans="1:7">
      <c r="A216" s="265" t="s">
        <v>71</v>
      </c>
      <c r="B216" s="266"/>
      <c r="C216" s="266"/>
      <c r="D216" s="266"/>
      <c r="E216" s="219"/>
    </row>
    <row r="217" spans="1:7">
      <c r="A217" s="193"/>
      <c r="B217" s="208" t="s">
        <v>314</v>
      </c>
      <c r="C217" s="194"/>
      <c r="D217" s="194"/>
      <c r="E217" s="219"/>
    </row>
    <row r="218" spans="1:7">
      <c r="A218" s="252" t="s">
        <v>18</v>
      </c>
      <c r="B218" s="252"/>
      <c r="C218" s="252"/>
      <c r="D218" s="54">
        <v>0</v>
      </c>
      <c r="E218" s="219"/>
    </row>
    <row r="219" spans="1:7">
      <c r="A219" s="267" t="s">
        <v>72</v>
      </c>
      <c r="B219" s="268"/>
      <c r="C219" s="268"/>
      <c r="D219" s="268"/>
      <c r="E219" s="219"/>
    </row>
    <row r="220" spans="1:7" s="165" customFormat="1" ht="25.5">
      <c r="A220" s="125">
        <v>1</v>
      </c>
      <c r="B220" s="162" t="s">
        <v>336</v>
      </c>
      <c r="C220" s="163">
        <v>2009</v>
      </c>
      <c r="D220" s="164">
        <v>1000</v>
      </c>
      <c r="E220" s="222"/>
    </row>
    <row r="221" spans="1:7">
      <c r="A221" s="252" t="s">
        <v>18</v>
      </c>
      <c r="B221" s="252"/>
      <c r="C221" s="252"/>
      <c r="D221" s="54">
        <f>SUM(D220)</f>
        <v>1000</v>
      </c>
      <c r="E221" s="219"/>
    </row>
    <row r="222" spans="1:7">
      <c r="A222" s="262" t="s">
        <v>73</v>
      </c>
      <c r="B222" s="263"/>
      <c r="C222" s="263"/>
      <c r="D222" s="264"/>
      <c r="E222" s="219"/>
    </row>
    <row r="223" spans="1:7" ht="12.75" customHeight="1">
      <c r="A223" s="93"/>
      <c r="B223" s="101" t="s">
        <v>314</v>
      </c>
      <c r="C223" s="93"/>
      <c r="D223" s="102"/>
      <c r="E223" s="219"/>
      <c r="G223" s="38"/>
    </row>
    <row r="224" spans="1:7">
      <c r="A224" s="252" t="s">
        <v>18</v>
      </c>
      <c r="B224" s="252"/>
      <c r="C224" s="252"/>
      <c r="D224" s="54">
        <v>0</v>
      </c>
      <c r="E224" s="219"/>
    </row>
    <row r="225" spans="1:10">
      <c r="A225" s="259" t="s">
        <v>501</v>
      </c>
      <c r="B225" s="260"/>
      <c r="C225" s="260"/>
      <c r="D225" s="261"/>
      <c r="E225" s="219"/>
    </row>
    <row r="226" spans="1:10" s="165" customFormat="1">
      <c r="A226" s="125">
        <v>1</v>
      </c>
      <c r="B226" s="162" t="s">
        <v>346</v>
      </c>
      <c r="C226" s="163">
        <v>2009</v>
      </c>
      <c r="D226" s="164">
        <v>1299</v>
      </c>
      <c r="E226" s="222"/>
    </row>
    <row r="227" spans="1:10" s="165" customFormat="1">
      <c r="A227" s="123">
        <v>2</v>
      </c>
      <c r="B227" s="166" t="s">
        <v>347</v>
      </c>
      <c r="C227" s="167">
        <v>2009</v>
      </c>
      <c r="D227" s="168">
        <v>1299</v>
      </c>
      <c r="E227" s="222"/>
    </row>
    <row r="228" spans="1:10" s="165" customFormat="1">
      <c r="A228" s="123">
        <v>3</v>
      </c>
      <c r="B228" s="166" t="s">
        <v>348</v>
      </c>
      <c r="C228" s="167">
        <v>2009</v>
      </c>
      <c r="D228" s="168">
        <v>800</v>
      </c>
      <c r="E228" s="222"/>
    </row>
    <row r="229" spans="1:10" s="165" customFormat="1">
      <c r="A229" s="123">
        <v>4</v>
      </c>
      <c r="B229" s="166" t="s">
        <v>349</v>
      </c>
      <c r="C229" s="167">
        <v>2010</v>
      </c>
      <c r="D229" s="168">
        <v>974</v>
      </c>
      <c r="E229" s="222"/>
    </row>
    <row r="230" spans="1:10">
      <c r="A230" s="252" t="s">
        <v>18</v>
      </c>
      <c r="B230" s="252"/>
      <c r="C230" s="252"/>
      <c r="D230" s="54">
        <f>SUM(D226:D229)</f>
        <v>4372</v>
      </c>
      <c r="E230" s="219"/>
    </row>
    <row r="231" spans="1:10">
      <c r="A231" s="256" t="s">
        <v>74</v>
      </c>
      <c r="B231" s="257"/>
      <c r="C231" s="257"/>
      <c r="D231" s="258"/>
      <c r="E231" s="219"/>
    </row>
    <row r="232" spans="1:10">
      <c r="A232" s="209"/>
      <c r="B232" s="209" t="s">
        <v>314</v>
      </c>
      <c r="C232" s="209"/>
      <c r="D232" s="12"/>
      <c r="E232" s="219"/>
    </row>
    <row r="233" spans="1:10">
      <c r="A233" s="252" t="s">
        <v>18</v>
      </c>
      <c r="B233" s="252"/>
      <c r="C233" s="252"/>
      <c r="D233" s="54">
        <v>0</v>
      </c>
      <c r="E233" s="219"/>
      <c r="F233" s="38"/>
    </row>
    <row r="234" spans="1:10">
      <c r="A234" s="259" t="s">
        <v>75</v>
      </c>
      <c r="B234" s="260"/>
      <c r="C234" s="260"/>
      <c r="D234" s="261"/>
      <c r="E234" s="219"/>
      <c r="H234" s="41"/>
      <c r="J234" s="41"/>
    </row>
    <row r="235" spans="1:10">
      <c r="A235" s="35">
        <v>1</v>
      </c>
      <c r="B235" s="103" t="s">
        <v>361</v>
      </c>
      <c r="C235" s="99"/>
      <c r="D235" s="100">
        <v>798</v>
      </c>
      <c r="E235" s="219"/>
    </row>
    <row r="236" spans="1:10">
      <c r="A236" s="35">
        <v>2</v>
      </c>
      <c r="B236" s="103" t="s">
        <v>362</v>
      </c>
      <c r="C236" s="99"/>
      <c r="D236" s="100">
        <v>199</v>
      </c>
      <c r="E236" s="219"/>
    </row>
    <row r="237" spans="1:10">
      <c r="A237" s="252" t="s">
        <v>18</v>
      </c>
      <c r="B237" s="252"/>
      <c r="C237" s="252"/>
      <c r="D237" s="54">
        <f>SUM(D235:D236)</f>
        <v>997</v>
      </c>
      <c r="E237" s="219"/>
      <c r="F237" s="47"/>
      <c r="G237" s="48"/>
      <c r="H237" s="41"/>
    </row>
    <row r="238" spans="1:10">
      <c r="A238" s="259" t="s">
        <v>502</v>
      </c>
      <c r="B238" s="260"/>
      <c r="C238" s="260"/>
      <c r="D238" s="261"/>
      <c r="E238" s="219"/>
      <c r="F238" s="38"/>
    </row>
    <row r="239" spans="1:10">
      <c r="A239" s="35">
        <v>1</v>
      </c>
      <c r="B239" s="103" t="s">
        <v>361</v>
      </c>
      <c r="C239" s="99"/>
      <c r="D239" s="100">
        <v>853</v>
      </c>
      <c r="E239" s="223"/>
      <c r="F239" s="38"/>
    </row>
    <row r="240" spans="1:10">
      <c r="A240" s="252" t="s">
        <v>18</v>
      </c>
      <c r="B240" s="252"/>
      <c r="C240" s="252"/>
      <c r="D240" s="54">
        <f>SUM(D239)</f>
        <v>853</v>
      </c>
      <c r="E240" s="219"/>
    </row>
    <row r="241" spans="1:7" ht="18" customHeight="1">
      <c r="A241" s="262" t="s">
        <v>76</v>
      </c>
      <c r="B241" s="263"/>
      <c r="C241" s="263"/>
      <c r="D241" s="264"/>
      <c r="E241" s="219"/>
    </row>
    <row r="242" spans="1:7">
      <c r="A242" s="93"/>
      <c r="B242" s="91" t="s">
        <v>314</v>
      </c>
      <c r="C242" s="107"/>
      <c r="D242" s="157"/>
      <c r="E242" s="219"/>
    </row>
    <row r="243" spans="1:7">
      <c r="A243" s="252" t="s">
        <v>18</v>
      </c>
      <c r="B243" s="252"/>
      <c r="C243" s="252"/>
      <c r="D243" s="54">
        <v>0</v>
      </c>
      <c r="E243" s="219"/>
    </row>
    <row r="244" spans="1:7" s="22" customFormat="1" ht="12.75" customHeight="1">
      <c r="A244" s="253" t="s">
        <v>77</v>
      </c>
      <c r="B244" s="254"/>
      <c r="C244" s="254"/>
      <c r="D244" s="255"/>
      <c r="E244" s="224"/>
      <c r="F244" s="37"/>
    </row>
    <row r="245" spans="1:7" s="22" customFormat="1">
      <c r="A245" s="8"/>
      <c r="B245" s="67" t="s">
        <v>314</v>
      </c>
      <c r="C245" s="65"/>
      <c r="D245" s="59"/>
      <c r="E245" s="224"/>
      <c r="F245" s="37"/>
    </row>
    <row r="246" spans="1:7" s="22" customFormat="1">
      <c r="A246" s="252" t="s">
        <v>18</v>
      </c>
      <c r="B246" s="252"/>
      <c r="C246" s="252"/>
      <c r="D246" s="73">
        <v>0</v>
      </c>
      <c r="E246" s="224"/>
      <c r="F246" s="37"/>
    </row>
    <row r="247" spans="1:7" s="22" customFormat="1" ht="12.75" customHeight="1">
      <c r="A247" s="253" t="s">
        <v>126</v>
      </c>
      <c r="B247" s="254"/>
      <c r="C247" s="254"/>
      <c r="D247" s="255"/>
      <c r="E247" s="224"/>
      <c r="F247" s="37"/>
    </row>
    <row r="248" spans="1:7" s="22" customFormat="1">
      <c r="A248" s="8">
        <v>1</v>
      </c>
      <c r="B248" s="67" t="s">
        <v>415</v>
      </c>
      <c r="C248" s="65">
        <v>2009</v>
      </c>
      <c r="D248" s="59">
        <v>8052</v>
      </c>
      <c r="E248" s="224"/>
      <c r="F248" s="37"/>
    </row>
    <row r="249" spans="1:7" s="22" customFormat="1">
      <c r="A249" s="252" t="s">
        <v>18</v>
      </c>
      <c r="B249" s="252"/>
      <c r="C249" s="252"/>
      <c r="D249" s="73">
        <f>SUM(D248)</f>
        <v>8052</v>
      </c>
      <c r="E249" s="224"/>
      <c r="F249" s="37"/>
    </row>
    <row r="251" spans="1:7">
      <c r="G251" s="44"/>
    </row>
    <row r="257" spans="5:5">
      <c r="E257" s="225"/>
    </row>
  </sheetData>
  <mergeCells count="66">
    <mergeCell ref="A94:C94"/>
    <mergeCell ref="A69:C69"/>
    <mergeCell ref="A5:D5"/>
    <mergeCell ref="A59:C59"/>
    <mergeCell ref="A60:D60"/>
    <mergeCell ref="A70:D70"/>
    <mergeCell ref="A100:C100"/>
    <mergeCell ref="A146:D146"/>
    <mergeCell ref="A104:B104"/>
    <mergeCell ref="A126:B126"/>
    <mergeCell ref="A196:B196"/>
    <mergeCell ref="A185:B185"/>
    <mergeCell ref="A141:C141"/>
    <mergeCell ref="A181:C181"/>
    <mergeCell ref="A184:C184"/>
    <mergeCell ref="A188:C188"/>
    <mergeCell ref="A195:C195"/>
    <mergeCell ref="A189:D189"/>
    <mergeCell ref="A153:C153"/>
    <mergeCell ref="A154:D154"/>
    <mergeCell ref="A173:D173"/>
    <mergeCell ref="A139:D139"/>
    <mergeCell ref="A97:C97"/>
    <mergeCell ref="A237:C237"/>
    <mergeCell ref="A230:C230"/>
    <mergeCell ref="A95:D95"/>
    <mergeCell ref="A179:D179"/>
    <mergeCell ref="A98:D98"/>
    <mergeCell ref="A101:D101"/>
    <mergeCell ref="A182:D182"/>
    <mergeCell ref="A172:C172"/>
    <mergeCell ref="A175:C175"/>
    <mergeCell ref="A176:D176"/>
    <mergeCell ref="A178:C178"/>
    <mergeCell ref="A218:C218"/>
    <mergeCell ref="A221:C221"/>
    <mergeCell ref="A224:C224"/>
    <mergeCell ref="A233:C233"/>
    <mergeCell ref="A198:C198"/>
    <mergeCell ref="A205:C205"/>
    <mergeCell ref="A208:C208"/>
    <mergeCell ref="A244:D244"/>
    <mergeCell ref="A199:D199"/>
    <mergeCell ref="A234:D234"/>
    <mergeCell ref="A238:D238"/>
    <mergeCell ref="A241:D241"/>
    <mergeCell ref="A216:D216"/>
    <mergeCell ref="A219:D219"/>
    <mergeCell ref="A215:C215"/>
    <mergeCell ref="A222:D222"/>
    <mergeCell ref="A240:C240"/>
    <mergeCell ref="A213:D213"/>
    <mergeCell ref="A225:D225"/>
    <mergeCell ref="A243:C243"/>
    <mergeCell ref="A103:C103"/>
    <mergeCell ref="A108:C108"/>
    <mergeCell ref="A125:C125"/>
    <mergeCell ref="A129:C129"/>
    <mergeCell ref="A138:C138"/>
    <mergeCell ref="A109:D109"/>
    <mergeCell ref="A130:D130"/>
    <mergeCell ref="A246:C246"/>
    <mergeCell ref="A249:C249"/>
    <mergeCell ref="A247:D247"/>
    <mergeCell ref="A206:D206"/>
    <mergeCell ref="A231:D231"/>
  </mergeCells>
  <phoneticPr fontId="0" type="noConversion"/>
  <printOptions horizontalCentered="1"/>
  <pageMargins left="0.23622047244094491" right="0.19685039370078741" top="0.39370078740157483" bottom="0.19685039370078741" header="0.51181102362204722" footer="0.51181102362204722"/>
  <pageSetup paperSize="9" scale="77" orientation="portrait" r:id="rId1"/>
  <headerFooter alignWithMargins="0"/>
  <rowBreaks count="3" manualBreakCount="3">
    <brk id="59" max="4" man="1"/>
    <brk id="141" max="4" man="1"/>
    <brk id="218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5"/>
  <dimension ref="B1:U58"/>
  <sheetViews>
    <sheetView zoomScaleNormal="100" zoomScaleSheetLayoutView="120" workbookViewId="0">
      <pane ySplit="6" topLeftCell="A49" activePane="bottomLeft" state="frozen"/>
      <selection pane="bottomLeft" activeCell="B42" sqref="B42:S42"/>
    </sheetView>
  </sheetViews>
  <sheetFormatPr defaultRowHeight="12.75"/>
  <cols>
    <col min="1" max="1" width="1.42578125" style="9" customWidth="1"/>
    <col min="2" max="2" width="4.5703125" style="9" customWidth="1"/>
    <col min="3" max="3" width="16.7109375" style="9" customWidth="1"/>
    <col min="4" max="4" width="15" style="10" customWidth="1"/>
    <col min="5" max="5" width="24.42578125" style="9" customWidth="1"/>
    <col min="6" max="6" width="19" style="9" customWidth="1"/>
    <col min="7" max="7" width="11.42578125" style="11" customWidth="1"/>
    <col min="8" max="8" width="17.42578125" style="9" customWidth="1"/>
    <col min="9" max="9" width="12" style="9" customWidth="1"/>
    <col min="10" max="10" width="12.5703125" style="9" customWidth="1"/>
    <col min="11" max="12" width="12" style="9" customWidth="1"/>
    <col min="13" max="13" width="12.42578125" style="9" customWidth="1"/>
    <col min="14" max="14" width="10" style="9" customWidth="1"/>
    <col min="15" max="15" width="11" style="201" customWidth="1"/>
    <col min="16" max="18" width="12.5703125" style="9" customWidth="1"/>
    <col min="19" max="19" width="12.140625" style="9" customWidth="1"/>
    <col min="20" max="16384" width="9.140625" style="9"/>
  </cols>
  <sheetData>
    <row r="1" spans="2:21" s="2" customFormat="1" ht="14.25">
      <c r="B1" s="1"/>
      <c r="D1" s="3"/>
      <c r="G1" s="4"/>
      <c r="O1" s="200"/>
      <c r="S1" s="5" t="s">
        <v>21</v>
      </c>
    </row>
    <row r="2" spans="2:21" s="2" customFormat="1">
      <c r="B2" s="1"/>
      <c r="D2" s="3"/>
      <c r="G2" s="4"/>
      <c r="O2" s="200"/>
    </row>
    <row r="3" spans="2:21" s="2" customFormat="1" ht="15.75">
      <c r="B3" s="281" t="s">
        <v>15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</row>
    <row r="4" spans="2:21" s="2" customFormat="1" ht="12.75" customHeight="1">
      <c r="B4" s="282" t="s">
        <v>5</v>
      </c>
      <c r="C4" s="282" t="s">
        <v>6</v>
      </c>
      <c r="D4" s="282" t="s">
        <v>22</v>
      </c>
      <c r="E4" s="282" t="s">
        <v>7</v>
      </c>
      <c r="F4" s="6"/>
      <c r="G4" s="282" t="s">
        <v>9</v>
      </c>
      <c r="H4" s="282" t="s">
        <v>25</v>
      </c>
      <c r="I4" s="282" t="s">
        <v>10</v>
      </c>
      <c r="J4" s="282" t="s">
        <v>36</v>
      </c>
      <c r="K4" s="282" t="s">
        <v>38</v>
      </c>
      <c r="L4" s="283" t="s">
        <v>37</v>
      </c>
      <c r="M4" s="282" t="s">
        <v>23</v>
      </c>
      <c r="N4" s="282" t="s">
        <v>24</v>
      </c>
      <c r="O4" s="284" t="s">
        <v>411</v>
      </c>
      <c r="P4" s="282" t="s">
        <v>32</v>
      </c>
      <c r="Q4" s="282"/>
      <c r="R4" s="282" t="s">
        <v>33</v>
      </c>
      <c r="S4" s="282"/>
    </row>
    <row r="5" spans="2:21" s="2" customFormat="1">
      <c r="B5" s="282"/>
      <c r="C5" s="282"/>
      <c r="D5" s="282"/>
      <c r="E5" s="282"/>
      <c r="F5" s="6" t="s">
        <v>8</v>
      </c>
      <c r="G5" s="282"/>
      <c r="H5" s="282"/>
      <c r="I5" s="282"/>
      <c r="J5" s="282"/>
      <c r="K5" s="282"/>
      <c r="L5" s="283"/>
      <c r="M5" s="282"/>
      <c r="N5" s="282"/>
      <c r="O5" s="285"/>
      <c r="P5" s="282"/>
      <c r="Q5" s="282"/>
      <c r="R5" s="282"/>
      <c r="S5" s="282"/>
      <c r="T5" s="7"/>
      <c r="U5" s="7"/>
    </row>
    <row r="6" spans="2:21" s="2" customFormat="1" ht="24.75" customHeight="1">
      <c r="B6" s="282"/>
      <c r="C6" s="282"/>
      <c r="D6" s="282"/>
      <c r="E6" s="282"/>
      <c r="F6" s="6"/>
      <c r="G6" s="282"/>
      <c r="H6" s="282"/>
      <c r="I6" s="282"/>
      <c r="J6" s="282"/>
      <c r="K6" s="282"/>
      <c r="L6" s="283"/>
      <c r="M6" s="282"/>
      <c r="N6" s="282"/>
      <c r="O6" s="286"/>
      <c r="P6" s="6" t="s">
        <v>12</v>
      </c>
      <c r="Q6" s="6" t="s">
        <v>13</v>
      </c>
      <c r="R6" s="104" t="s">
        <v>12</v>
      </c>
      <c r="S6" s="104" t="s">
        <v>13</v>
      </c>
      <c r="T6" s="7"/>
      <c r="U6" s="7"/>
    </row>
    <row r="7" spans="2:21" s="2" customFormat="1" ht="15.75" customHeight="1">
      <c r="B7" s="278" t="s">
        <v>416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7"/>
      <c r="U7" s="7"/>
    </row>
    <row r="8" spans="2:21" ht="38.25">
      <c r="B8" s="98">
        <v>1</v>
      </c>
      <c r="C8" s="197" t="s">
        <v>224</v>
      </c>
      <c r="D8" s="196">
        <v>3524</v>
      </c>
      <c r="E8" s="197" t="s">
        <v>225</v>
      </c>
      <c r="F8" s="196"/>
      <c r="G8" s="197" t="s">
        <v>226</v>
      </c>
      <c r="H8" s="197" t="s">
        <v>486</v>
      </c>
      <c r="I8" s="198">
        <v>2417</v>
      </c>
      <c r="J8" s="196"/>
      <c r="K8" s="197" t="s">
        <v>227</v>
      </c>
      <c r="L8" s="197" t="s">
        <v>228</v>
      </c>
      <c r="M8" s="198">
        <v>6</v>
      </c>
      <c r="N8" s="198">
        <v>2001</v>
      </c>
      <c r="O8" s="204">
        <v>20900</v>
      </c>
      <c r="P8" s="199" t="s">
        <v>417</v>
      </c>
      <c r="Q8" s="199" t="s">
        <v>418</v>
      </c>
      <c r="R8" s="199" t="s">
        <v>454</v>
      </c>
      <c r="S8" s="199" t="s">
        <v>455</v>
      </c>
      <c r="T8" s="45"/>
      <c r="U8" s="51"/>
    </row>
    <row r="9" spans="2:21" ht="38.25">
      <c r="B9" s="98">
        <v>2</v>
      </c>
      <c r="C9" s="197" t="s">
        <v>224</v>
      </c>
      <c r="D9" s="198">
        <v>3524</v>
      </c>
      <c r="E9" s="197" t="s">
        <v>229</v>
      </c>
      <c r="F9" s="196"/>
      <c r="G9" s="197" t="s">
        <v>230</v>
      </c>
      <c r="H9" s="228" t="s">
        <v>488</v>
      </c>
      <c r="I9" s="198">
        <v>2417</v>
      </c>
      <c r="J9" s="196"/>
      <c r="K9" s="197" t="s">
        <v>231</v>
      </c>
      <c r="L9" s="197" t="s">
        <v>104</v>
      </c>
      <c r="M9" s="198">
        <v>12</v>
      </c>
      <c r="N9" s="198">
        <v>1999</v>
      </c>
      <c r="O9" s="202">
        <v>10450</v>
      </c>
      <c r="P9" s="199" t="s">
        <v>419</v>
      </c>
      <c r="Q9" s="199" t="s">
        <v>420</v>
      </c>
      <c r="R9" s="199" t="s">
        <v>419</v>
      </c>
      <c r="S9" s="199" t="s">
        <v>420</v>
      </c>
      <c r="T9" s="45"/>
      <c r="U9" s="51"/>
    </row>
    <row r="10" spans="2:21" ht="38.25">
      <c r="B10" s="98">
        <v>3</v>
      </c>
      <c r="C10" s="197" t="s">
        <v>232</v>
      </c>
      <c r="D10" s="196">
        <v>315</v>
      </c>
      <c r="E10" s="205" t="s">
        <v>233</v>
      </c>
      <c r="F10" s="196"/>
      <c r="G10" s="197" t="s">
        <v>234</v>
      </c>
      <c r="H10" s="197" t="s">
        <v>486</v>
      </c>
      <c r="I10" s="198">
        <v>11100</v>
      </c>
      <c r="J10" s="196"/>
      <c r="K10" s="197" t="s">
        <v>235</v>
      </c>
      <c r="L10" s="196"/>
      <c r="M10" s="198">
        <v>6</v>
      </c>
      <c r="N10" s="198">
        <v>1985</v>
      </c>
      <c r="O10" s="202">
        <v>31350</v>
      </c>
      <c r="P10" s="199" t="s">
        <v>421</v>
      </c>
      <c r="Q10" s="199" t="s">
        <v>422</v>
      </c>
      <c r="R10" s="199" t="s">
        <v>423</v>
      </c>
      <c r="S10" s="199" t="s">
        <v>424</v>
      </c>
      <c r="T10" s="45"/>
      <c r="U10" s="51"/>
    </row>
    <row r="11" spans="2:21" ht="38.25">
      <c r="B11" s="98">
        <v>4</v>
      </c>
      <c r="C11" s="197" t="s">
        <v>236</v>
      </c>
      <c r="D11" s="197" t="s">
        <v>237</v>
      </c>
      <c r="E11" s="197" t="s">
        <v>238</v>
      </c>
      <c r="F11" s="195"/>
      <c r="G11" s="197" t="s">
        <v>239</v>
      </c>
      <c r="H11" s="197" t="s">
        <v>486</v>
      </c>
      <c r="I11" s="198">
        <v>6871</v>
      </c>
      <c r="J11" s="196"/>
      <c r="K11" s="197" t="s">
        <v>240</v>
      </c>
      <c r="L11" s="197" t="s">
        <v>104</v>
      </c>
      <c r="M11" s="198">
        <v>6</v>
      </c>
      <c r="N11" s="198">
        <v>2005</v>
      </c>
      <c r="O11" s="202">
        <v>234650</v>
      </c>
      <c r="P11" s="199" t="s">
        <v>467</v>
      </c>
      <c r="Q11" s="199" t="s">
        <v>469</v>
      </c>
      <c r="R11" s="199" t="s">
        <v>468</v>
      </c>
      <c r="S11" s="199" t="s">
        <v>469</v>
      </c>
      <c r="T11" s="45"/>
      <c r="U11" s="51"/>
    </row>
    <row r="12" spans="2:21" ht="38.25">
      <c r="B12" s="98">
        <v>5</v>
      </c>
      <c r="C12" s="197" t="s">
        <v>277</v>
      </c>
      <c r="D12" s="197" t="s">
        <v>241</v>
      </c>
      <c r="E12" s="197" t="s">
        <v>242</v>
      </c>
      <c r="F12" s="196"/>
      <c r="G12" s="197" t="s">
        <v>466</v>
      </c>
      <c r="H12" s="228" t="s">
        <v>488</v>
      </c>
      <c r="I12" s="198">
        <v>1969</v>
      </c>
      <c r="J12" s="196"/>
      <c r="K12" s="197" t="s">
        <v>243</v>
      </c>
      <c r="L12" s="196"/>
      <c r="M12" s="198">
        <v>6</v>
      </c>
      <c r="N12" s="198">
        <v>1993</v>
      </c>
      <c r="O12" s="202"/>
      <c r="P12" s="199" t="s">
        <v>429</v>
      </c>
      <c r="Q12" s="199" t="s">
        <v>430</v>
      </c>
      <c r="R12" s="199"/>
      <c r="S12" s="199"/>
      <c r="T12" s="45"/>
      <c r="U12" s="51"/>
    </row>
    <row r="13" spans="2:21" ht="38.25">
      <c r="B13" s="98">
        <v>6</v>
      </c>
      <c r="C13" s="197" t="s">
        <v>224</v>
      </c>
      <c r="D13" s="197" t="s">
        <v>244</v>
      </c>
      <c r="E13" s="198">
        <v>110089</v>
      </c>
      <c r="F13" s="198"/>
      <c r="G13" s="197" t="s">
        <v>245</v>
      </c>
      <c r="H13" s="197" t="s">
        <v>486</v>
      </c>
      <c r="I13" s="198">
        <v>2120</v>
      </c>
      <c r="J13" s="196"/>
      <c r="K13" s="197" t="s">
        <v>246</v>
      </c>
      <c r="L13" s="198"/>
      <c r="M13" s="198">
        <v>4</v>
      </c>
      <c r="N13" s="198">
        <v>1971</v>
      </c>
      <c r="O13" s="202">
        <v>4085</v>
      </c>
      <c r="P13" s="199" t="s">
        <v>425</v>
      </c>
      <c r="Q13" s="199" t="s">
        <v>426</v>
      </c>
      <c r="R13" s="199" t="s">
        <v>427</v>
      </c>
      <c r="S13" s="199" t="s">
        <v>428</v>
      </c>
      <c r="T13" s="124"/>
      <c r="U13" s="51"/>
    </row>
    <row r="14" spans="2:21" ht="38.25">
      <c r="B14" s="98">
        <v>7</v>
      </c>
      <c r="C14" s="197" t="s">
        <v>224</v>
      </c>
      <c r="D14" s="197" t="s">
        <v>247</v>
      </c>
      <c r="E14" s="196">
        <v>479017</v>
      </c>
      <c r="F14" s="196">
        <v>1014851</v>
      </c>
      <c r="G14" s="197" t="s">
        <v>248</v>
      </c>
      <c r="H14" s="197" t="s">
        <v>486</v>
      </c>
      <c r="I14" s="198">
        <v>2120</v>
      </c>
      <c r="J14" s="196"/>
      <c r="K14" s="197" t="s">
        <v>249</v>
      </c>
      <c r="L14" s="196"/>
      <c r="M14" s="198">
        <v>6</v>
      </c>
      <c r="N14" s="198">
        <v>1987</v>
      </c>
      <c r="O14" s="202">
        <v>2755</v>
      </c>
      <c r="P14" s="199" t="s">
        <v>425</v>
      </c>
      <c r="Q14" s="199" t="s">
        <v>426</v>
      </c>
      <c r="R14" s="199" t="s">
        <v>427</v>
      </c>
      <c r="S14" s="199" t="s">
        <v>428</v>
      </c>
      <c r="T14" s="124"/>
      <c r="U14" s="51"/>
    </row>
    <row r="15" spans="2:21" ht="38.25">
      <c r="B15" s="98">
        <v>8</v>
      </c>
      <c r="C15" s="197" t="s">
        <v>224</v>
      </c>
      <c r="D15" s="197" t="s">
        <v>250</v>
      </c>
      <c r="E15" s="197" t="s">
        <v>251</v>
      </c>
      <c r="F15" s="196"/>
      <c r="G15" s="197" t="s">
        <v>252</v>
      </c>
      <c r="H15" s="197" t="s">
        <v>486</v>
      </c>
      <c r="I15" s="198">
        <v>2120</v>
      </c>
      <c r="J15" s="196"/>
      <c r="K15" s="197" t="s">
        <v>253</v>
      </c>
      <c r="L15" s="196"/>
      <c r="M15" s="198">
        <v>9</v>
      </c>
      <c r="N15" s="198">
        <v>1989</v>
      </c>
      <c r="O15" s="202">
        <v>3610</v>
      </c>
      <c r="P15" s="199" t="s">
        <v>425</v>
      </c>
      <c r="Q15" s="199" t="s">
        <v>426</v>
      </c>
      <c r="R15" s="199" t="s">
        <v>427</v>
      </c>
      <c r="S15" s="199" t="s">
        <v>428</v>
      </c>
      <c r="T15" s="124"/>
      <c r="U15" s="51"/>
    </row>
    <row r="16" spans="2:21" ht="38.25">
      <c r="B16" s="98">
        <v>9</v>
      </c>
      <c r="C16" s="197" t="s">
        <v>254</v>
      </c>
      <c r="D16" s="197" t="s">
        <v>255</v>
      </c>
      <c r="E16" s="197" t="s">
        <v>256</v>
      </c>
      <c r="F16" s="198"/>
      <c r="G16" s="197" t="s">
        <v>257</v>
      </c>
      <c r="H16" s="228" t="s">
        <v>488</v>
      </c>
      <c r="I16" s="198">
        <v>2417</v>
      </c>
      <c r="J16" s="196"/>
      <c r="K16" s="197" t="s">
        <v>258</v>
      </c>
      <c r="L16" s="196"/>
      <c r="M16" s="198">
        <v>6</v>
      </c>
      <c r="N16" s="198">
        <v>2001</v>
      </c>
      <c r="O16" s="202">
        <v>11400</v>
      </c>
      <c r="P16" s="199" t="s">
        <v>431</v>
      </c>
      <c r="Q16" s="199" t="s">
        <v>432</v>
      </c>
      <c r="R16" s="199" t="s">
        <v>431</v>
      </c>
      <c r="S16" s="199" t="s">
        <v>432</v>
      </c>
      <c r="T16" s="124"/>
    </row>
    <row r="17" spans="2:21" ht="38.25">
      <c r="B17" s="98">
        <v>10</v>
      </c>
      <c r="C17" s="197" t="s">
        <v>232</v>
      </c>
      <c r="D17" s="197" t="s">
        <v>259</v>
      </c>
      <c r="E17" s="205" t="s">
        <v>260</v>
      </c>
      <c r="F17" s="198"/>
      <c r="G17" s="197" t="s">
        <v>261</v>
      </c>
      <c r="H17" s="197" t="s">
        <v>486</v>
      </c>
      <c r="I17" s="198">
        <v>6830</v>
      </c>
      <c r="J17" s="196"/>
      <c r="K17" s="197" t="s">
        <v>262</v>
      </c>
      <c r="L17" s="198"/>
      <c r="M17" s="198">
        <v>6</v>
      </c>
      <c r="N17" s="198">
        <v>1984</v>
      </c>
      <c r="O17" s="202">
        <v>18050</v>
      </c>
      <c r="P17" s="199" t="s">
        <v>425</v>
      </c>
      <c r="Q17" s="199" t="s">
        <v>426</v>
      </c>
      <c r="R17" s="199" t="s">
        <v>427</v>
      </c>
      <c r="S17" s="199" t="s">
        <v>428</v>
      </c>
      <c r="T17" s="124"/>
    </row>
    <row r="18" spans="2:21" ht="38.25">
      <c r="B18" s="98">
        <v>11</v>
      </c>
      <c r="C18" s="197" t="s">
        <v>263</v>
      </c>
      <c r="D18" s="197" t="s">
        <v>264</v>
      </c>
      <c r="E18" s="206" t="s">
        <v>265</v>
      </c>
      <c r="F18" s="196">
        <v>281273</v>
      </c>
      <c r="G18" s="197" t="s">
        <v>266</v>
      </c>
      <c r="H18" s="228" t="s">
        <v>488</v>
      </c>
      <c r="I18" s="198">
        <v>2120</v>
      </c>
      <c r="J18" s="196"/>
      <c r="K18" s="197" t="s">
        <v>267</v>
      </c>
      <c r="L18" s="196"/>
      <c r="M18" s="198">
        <v>1000</v>
      </c>
      <c r="N18" s="198">
        <v>1975</v>
      </c>
      <c r="O18" s="202">
        <v>2850</v>
      </c>
      <c r="P18" s="199" t="s">
        <v>425</v>
      </c>
      <c r="Q18" s="199" t="s">
        <v>426</v>
      </c>
      <c r="R18" s="199" t="s">
        <v>427</v>
      </c>
      <c r="S18" s="199" t="s">
        <v>428</v>
      </c>
      <c r="T18" s="124"/>
    </row>
    <row r="19" spans="2:21" ht="38.25">
      <c r="B19" s="98">
        <v>12</v>
      </c>
      <c r="C19" s="197" t="s">
        <v>268</v>
      </c>
      <c r="D19" s="197" t="s">
        <v>269</v>
      </c>
      <c r="E19" s="197" t="s">
        <v>270</v>
      </c>
      <c r="F19" s="198"/>
      <c r="G19" s="197" t="s">
        <v>271</v>
      </c>
      <c r="H19" s="228" t="s">
        <v>488</v>
      </c>
      <c r="I19" s="198">
        <v>1998</v>
      </c>
      <c r="J19" s="196"/>
      <c r="K19" s="197" t="s">
        <v>272</v>
      </c>
      <c r="L19" s="196"/>
      <c r="M19" s="198">
        <v>5</v>
      </c>
      <c r="N19" s="198">
        <v>1997</v>
      </c>
      <c r="O19" s="202"/>
      <c r="P19" s="199" t="s">
        <v>480</v>
      </c>
      <c r="Q19" s="199" t="s">
        <v>481</v>
      </c>
      <c r="R19" s="199"/>
      <c r="S19" s="199"/>
      <c r="T19" s="124"/>
    </row>
    <row r="20" spans="2:21" ht="38.25">
      <c r="B20" s="98">
        <v>13</v>
      </c>
      <c r="C20" s="197" t="s">
        <v>224</v>
      </c>
      <c r="D20" s="197" t="s">
        <v>273</v>
      </c>
      <c r="E20" s="198">
        <v>465466</v>
      </c>
      <c r="F20" s="198"/>
      <c r="G20" s="197" t="s">
        <v>274</v>
      </c>
      <c r="H20" s="197" t="s">
        <v>486</v>
      </c>
      <c r="I20" s="198">
        <v>2120</v>
      </c>
      <c r="J20" s="196"/>
      <c r="K20" s="197" t="s">
        <v>275</v>
      </c>
      <c r="L20" s="197" t="s">
        <v>276</v>
      </c>
      <c r="M20" s="198">
        <v>6</v>
      </c>
      <c r="N20" s="198">
        <v>1987</v>
      </c>
      <c r="O20" s="202">
        <v>3610</v>
      </c>
      <c r="P20" s="199" t="s">
        <v>425</v>
      </c>
      <c r="Q20" s="199" t="s">
        <v>426</v>
      </c>
      <c r="R20" s="199" t="s">
        <v>427</v>
      </c>
      <c r="S20" s="199" t="s">
        <v>428</v>
      </c>
      <c r="T20" s="124"/>
    </row>
    <row r="21" spans="2:21" ht="38.25">
      <c r="B21" s="98">
        <v>14</v>
      </c>
      <c r="C21" s="197" t="s">
        <v>268</v>
      </c>
      <c r="D21" s="197" t="s">
        <v>269</v>
      </c>
      <c r="E21" s="197" t="s">
        <v>278</v>
      </c>
      <c r="F21" s="196"/>
      <c r="G21" s="197" t="s">
        <v>279</v>
      </c>
      <c r="H21" s="197" t="s">
        <v>486</v>
      </c>
      <c r="I21" s="198">
        <v>2402</v>
      </c>
      <c r="J21" s="196"/>
      <c r="K21" s="197" t="s">
        <v>280</v>
      </c>
      <c r="L21" s="196"/>
      <c r="M21" s="198">
        <v>6</v>
      </c>
      <c r="N21" s="198">
        <v>2008</v>
      </c>
      <c r="O21" s="229">
        <v>59850</v>
      </c>
      <c r="P21" s="199" t="s">
        <v>484</v>
      </c>
      <c r="Q21" s="199" t="s">
        <v>485</v>
      </c>
      <c r="R21" s="199" t="s">
        <v>484</v>
      </c>
      <c r="S21" s="199" t="s">
        <v>485</v>
      </c>
      <c r="T21" s="124"/>
    </row>
    <row r="22" spans="2:21" ht="38.25">
      <c r="B22" s="98">
        <v>15</v>
      </c>
      <c r="C22" s="197" t="s">
        <v>224</v>
      </c>
      <c r="D22" s="192" t="s">
        <v>273</v>
      </c>
      <c r="E22" s="233">
        <v>366306</v>
      </c>
      <c r="F22" s="205" t="s">
        <v>283</v>
      </c>
      <c r="G22" s="207" t="s">
        <v>281</v>
      </c>
      <c r="H22" s="197" t="s">
        <v>486</v>
      </c>
      <c r="I22" s="198">
        <v>2120</v>
      </c>
      <c r="J22" s="196"/>
      <c r="K22" s="197" t="s">
        <v>282</v>
      </c>
      <c r="L22" s="196"/>
      <c r="M22" s="198">
        <v>5</v>
      </c>
      <c r="N22" s="198">
        <v>1982</v>
      </c>
      <c r="O22" s="202">
        <v>2850</v>
      </c>
      <c r="P22" s="199" t="s">
        <v>425</v>
      </c>
      <c r="Q22" s="199" t="s">
        <v>426</v>
      </c>
      <c r="R22" s="199" t="s">
        <v>427</v>
      </c>
      <c r="S22" s="199" t="s">
        <v>428</v>
      </c>
      <c r="T22" s="124"/>
    </row>
    <row r="23" spans="2:21" ht="38.25">
      <c r="B23" s="98">
        <v>16</v>
      </c>
      <c r="C23" s="197" t="s">
        <v>236</v>
      </c>
      <c r="D23" s="198">
        <v>266</v>
      </c>
      <c r="E23" s="198">
        <v>66523</v>
      </c>
      <c r="F23" s="198">
        <v>49129</v>
      </c>
      <c r="G23" s="197" t="s">
        <v>284</v>
      </c>
      <c r="H23" s="197" t="s">
        <v>486</v>
      </c>
      <c r="I23" s="198">
        <v>6642</v>
      </c>
      <c r="J23" s="196"/>
      <c r="K23" s="197" t="s">
        <v>285</v>
      </c>
      <c r="L23" s="196"/>
      <c r="M23" s="198">
        <v>6</v>
      </c>
      <c r="N23" s="198">
        <v>1988</v>
      </c>
      <c r="O23" s="202">
        <v>42750</v>
      </c>
      <c r="P23" s="199" t="s">
        <v>425</v>
      </c>
      <c r="Q23" s="199" t="s">
        <v>426</v>
      </c>
      <c r="R23" s="199" t="s">
        <v>427</v>
      </c>
      <c r="S23" s="199" t="s">
        <v>428</v>
      </c>
      <c r="T23" s="124"/>
    </row>
    <row r="24" spans="2:21" ht="38.25">
      <c r="B24" s="98">
        <v>17</v>
      </c>
      <c r="C24" s="197" t="s">
        <v>263</v>
      </c>
      <c r="D24" s="197" t="s">
        <v>412</v>
      </c>
      <c r="E24" s="198">
        <v>296426</v>
      </c>
      <c r="F24" s="198"/>
      <c r="G24" s="197" t="s">
        <v>413</v>
      </c>
      <c r="H24" s="197" t="s">
        <v>486</v>
      </c>
      <c r="I24" s="198">
        <v>2120</v>
      </c>
      <c r="J24" s="196"/>
      <c r="K24" s="197" t="s">
        <v>414</v>
      </c>
      <c r="L24" s="196"/>
      <c r="M24" s="198"/>
      <c r="N24" s="198">
        <v>1978</v>
      </c>
      <c r="O24" s="202">
        <v>2375</v>
      </c>
      <c r="P24" s="199" t="s">
        <v>425</v>
      </c>
      <c r="Q24" s="199" t="s">
        <v>426</v>
      </c>
      <c r="R24" s="199" t="s">
        <v>427</v>
      </c>
      <c r="S24" s="199" t="s">
        <v>428</v>
      </c>
      <c r="T24" s="124"/>
    </row>
    <row r="25" spans="2:21">
      <c r="B25" s="280" t="s">
        <v>71</v>
      </c>
      <c r="C25" s="280"/>
      <c r="D25" s="280"/>
      <c r="E25" s="280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P25" s="280"/>
      <c r="Q25" s="280"/>
      <c r="R25" s="280"/>
      <c r="S25" s="280"/>
    </row>
    <row r="26" spans="2:21">
      <c r="B26" s="87"/>
      <c r="C26" s="87" t="s">
        <v>314</v>
      </c>
      <c r="D26" s="88"/>
      <c r="E26" s="87"/>
      <c r="F26" s="87"/>
      <c r="G26" s="89"/>
      <c r="H26" s="87"/>
      <c r="I26" s="87"/>
      <c r="J26" s="87"/>
      <c r="K26" s="87"/>
      <c r="L26" s="87"/>
      <c r="M26" s="87"/>
      <c r="N26" s="87"/>
      <c r="O26" s="203"/>
      <c r="P26" s="87"/>
      <c r="Q26" s="87"/>
      <c r="R26" s="87"/>
      <c r="S26" s="94"/>
    </row>
    <row r="27" spans="2:21">
      <c r="B27" s="278" t="s">
        <v>72</v>
      </c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8"/>
      <c r="P27" s="278"/>
      <c r="Q27" s="278"/>
      <c r="R27" s="278"/>
      <c r="S27" s="279"/>
    </row>
    <row r="28" spans="2:21" s="2" customFormat="1" ht="12.75" customHeight="1">
      <c r="B28" s="87"/>
      <c r="C28" s="87" t="s">
        <v>314</v>
      </c>
      <c r="D28" s="88"/>
      <c r="E28" s="87"/>
      <c r="F28" s="87"/>
      <c r="G28" s="89"/>
      <c r="H28" s="87"/>
      <c r="I28" s="87"/>
      <c r="J28" s="87"/>
      <c r="K28" s="87"/>
      <c r="L28" s="87"/>
      <c r="M28" s="87"/>
      <c r="N28" s="87"/>
      <c r="O28" s="203"/>
      <c r="P28" s="87"/>
      <c r="Q28" s="87"/>
      <c r="R28" s="87"/>
      <c r="S28" s="87"/>
      <c r="T28" s="7"/>
      <c r="U28" s="7"/>
    </row>
    <row r="29" spans="2:21">
      <c r="B29" s="278" t="s">
        <v>73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</row>
    <row r="30" spans="2:21" s="2" customFormat="1" ht="38.25">
      <c r="B30" s="82">
        <v>1</v>
      </c>
      <c r="C30" s="82" t="s">
        <v>451</v>
      </c>
      <c r="D30" s="228" t="s">
        <v>50</v>
      </c>
      <c r="E30" s="82" t="s">
        <v>105</v>
      </c>
      <c r="F30" s="82"/>
      <c r="G30" s="82" t="s">
        <v>97</v>
      </c>
      <c r="H30" s="82" t="s">
        <v>487</v>
      </c>
      <c r="I30" s="82">
        <v>4110</v>
      </c>
      <c r="J30" s="82"/>
      <c r="K30" s="82" t="s">
        <v>106</v>
      </c>
      <c r="L30" s="82"/>
      <c r="M30" s="82"/>
      <c r="N30" s="82">
        <v>2004</v>
      </c>
      <c r="O30" s="229">
        <v>98800</v>
      </c>
      <c r="P30" s="234" t="s">
        <v>452</v>
      </c>
      <c r="Q30" s="234" t="s">
        <v>453</v>
      </c>
      <c r="R30" s="234" t="s">
        <v>454</v>
      </c>
      <c r="S30" s="234" t="s">
        <v>455</v>
      </c>
      <c r="T30" s="7"/>
      <c r="U30" s="7"/>
    </row>
    <row r="31" spans="2:21" s="2" customFormat="1" ht="38.25">
      <c r="B31" s="82">
        <v>2</v>
      </c>
      <c r="C31" s="82" t="s">
        <v>78</v>
      </c>
      <c r="D31" s="228" t="s">
        <v>86</v>
      </c>
      <c r="E31" s="82" t="s">
        <v>448</v>
      </c>
      <c r="F31" s="82"/>
      <c r="G31" s="82" t="s">
        <v>98</v>
      </c>
      <c r="H31" s="228" t="s">
        <v>488</v>
      </c>
      <c r="I31" s="82">
        <v>6842</v>
      </c>
      <c r="J31" s="82"/>
      <c r="K31" s="82" t="s">
        <v>447</v>
      </c>
      <c r="L31" s="82"/>
      <c r="M31" s="82">
        <v>5700</v>
      </c>
      <c r="N31" s="82">
        <v>1995</v>
      </c>
      <c r="O31" s="229">
        <v>10450</v>
      </c>
      <c r="P31" s="234" t="s">
        <v>443</v>
      </c>
      <c r="Q31" s="234" t="s">
        <v>444</v>
      </c>
      <c r="R31" s="234" t="s">
        <v>445</v>
      </c>
      <c r="S31" s="234" t="s">
        <v>446</v>
      </c>
      <c r="T31" s="7"/>
      <c r="U31" s="7"/>
    </row>
    <row r="32" spans="2:21" s="2" customFormat="1" ht="38.25">
      <c r="B32" s="82">
        <v>3</v>
      </c>
      <c r="C32" s="82" t="s">
        <v>79</v>
      </c>
      <c r="D32" s="228" t="s">
        <v>87</v>
      </c>
      <c r="E32" s="82" t="s">
        <v>107</v>
      </c>
      <c r="F32" s="82"/>
      <c r="G32" s="82" t="s">
        <v>99</v>
      </c>
      <c r="H32" s="228" t="s">
        <v>488</v>
      </c>
      <c r="I32" s="82">
        <v>2461</v>
      </c>
      <c r="J32" s="82"/>
      <c r="K32" s="82" t="s">
        <v>108</v>
      </c>
      <c r="L32" s="82"/>
      <c r="M32" s="82">
        <v>953</v>
      </c>
      <c r="N32" s="82">
        <v>2000</v>
      </c>
      <c r="O32" s="229">
        <v>13300</v>
      </c>
      <c r="P32" s="239" t="s">
        <v>456</v>
      </c>
      <c r="Q32" s="239" t="s">
        <v>492</v>
      </c>
      <c r="R32" s="239" t="s">
        <v>490</v>
      </c>
      <c r="S32" s="239" t="s">
        <v>491</v>
      </c>
      <c r="T32" s="7"/>
      <c r="U32" s="7"/>
    </row>
    <row r="33" spans="2:21" s="2" customFormat="1" ht="38.25">
      <c r="B33" s="82">
        <v>4</v>
      </c>
      <c r="C33" s="82" t="s">
        <v>80</v>
      </c>
      <c r="D33" s="228" t="s">
        <v>88</v>
      </c>
      <c r="E33" s="82" t="s">
        <v>109</v>
      </c>
      <c r="F33" s="82"/>
      <c r="G33" s="82" t="s">
        <v>100</v>
      </c>
      <c r="H33" s="228" t="s">
        <v>488</v>
      </c>
      <c r="I33" s="82">
        <v>2500</v>
      </c>
      <c r="J33" s="82"/>
      <c r="K33" s="82" t="s">
        <v>110</v>
      </c>
      <c r="L33" s="82"/>
      <c r="M33" s="82">
        <v>1540</v>
      </c>
      <c r="N33" s="82">
        <v>1997</v>
      </c>
      <c r="O33" s="229">
        <v>4750</v>
      </c>
      <c r="P33" s="234" t="s">
        <v>449</v>
      </c>
      <c r="Q33" s="234" t="s">
        <v>450</v>
      </c>
      <c r="R33" s="234" t="s">
        <v>449</v>
      </c>
      <c r="S33" s="234" t="s">
        <v>450</v>
      </c>
      <c r="T33" s="7"/>
      <c r="U33" s="7"/>
    </row>
    <row r="34" spans="2:21" s="2" customFormat="1" ht="38.25">
      <c r="B34" s="82">
        <v>5</v>
      </c>
      <c r="C34" s="82" t="s">
        <v>81</v>
      </c>
      <c r="D34" s="228" t="s">
        <v>89</v>
      </c>
      <c r="E34" s="82"/>
      <c r="F34" s="82"/>
      <c r="G34" s="82"/>
      <c r="H34" s="82"/>
      <c r="I34" s="82"/>
      <c r="J34" s="82"/>
      <c r="K34" s="82"/>
      <c r="L34" s="82"/>
      <c r="M34" s="82"/>
      <c r="N34" s="82">
        <v>1987</v>
      </c>
      <c r="O34" s="229"/>
      <c r="P34" s="234" t="s">
        <v>493</v>
      </c>
      <c r="Q34" s="234" t="s">
        <v>494</v>
      </c>
      <c r="R34" s="234"/>
      <c r="S34" s="234"/>
      <c r="T34" s="7"/>
      <c r="U34" s="7"/>
    </row>
    <row r="35" spans="2:21" s="2" customFormat="1" ht="38.25">
      <c r="B35" s="82">
        <v>6</v>
      </c>
      <c r="C35" s="82" t="s">
        <v>82</v>
      </c>
      <c r="D35" s="228" t="s">
        <v>90</v>
      </c>
      <c r="E35" s="230" t="s">
        <v>111</v>
      </c>
      <c r="F35" s="82"/>
      <c r="G35" s="82"/>
      <c r="H35" s="82"/>
      <c r="I35" s="82"/>
      <c r="J35" s="82"/>
      <c r="K35" s="82" t="s">
        <v>112</v>
      </c>
      <c r="L35" s="82"/>
      <c r="M35" s="231"/>
      <c r="N35" s="82">
        <v>1988</v>
      </c>
      <c r="O35" s="229"/>
      <c r="P35" s="234" t="s">
        <v>437</v>
      </c>
      <c r="Q35" s="234" t="s">
        <v>438</v>
      </c>
      <c r="R35" s="234"/>
      <c r="S35" s="234"/>
      <c r="T35" s="7"/>
      <c r="U35" s="7"/>
    </row>
    <row r="36" spans="2:21" s="2" customFormat="1" ht="38.25">
      <c r="B36" s="82">
        <v>7</v>
      </c>
      <c r="C36" s="82" t="s">
        <v>83</v>
      </c>
      <c r="D36" s="228" t="s">
        <v>91</v>
      </c>
      <c r="E36" s="230" t="s">
        <v>113</v>
      </c>
      <c r="F36" s="82"/>
      <c r="G36" s="82" t="s">
        <v>101</v>
      </c>
      <c r="H36" s="82"/>
      <c r="I36" s="82">
        <v>2696</v>
      </c>
      <c r="J36" s="82"/>
      <c r="K36" s="82" t="s">
        <v>114</v>
      </c>
      <c r="L36" s="82"/>
      <c r="M36" s="82"/>
      <c r="N36" s="82">
        <v>1990</v>
      </c>
      <c r="O36" s="229">
        <v>23750</v>
      </c>
      <c r="P36" s="234" t="s">
        <v>435</v>
      </c>
      <c r="Q36" s="234" t="s">
        <v>436</v>
      </c>
      <c r="R36" s="234" t="s">
        <v>435</v>
      </c>
      <c r="S36" s="234" t="s">
        <v>436</v>
      </c>
      <c r="T36" s="7"/>
      <c r="U36" s="7"/>
    </row>
    <row r="37" spans="2:21" s="2" customFormat="1" ht="38.25">
      <c r="B37" s="82">
        <v>8</v>
      </c>
      <c r="C37" s="82" t="s">
        <v>83</v>
      </c>
      <c r="D37" s="228" t="s">
        <v>92</v>
      </c>
      <c r="E37" s="82" t="s">
        <v>115</v>
      </c>
      <c r="F37" s="82"/>
      <c r="G37" s="82" t="s">
        <v>102</v>
      </c>
      <c r="H37" s="82"/>
      <c r="I37" s="82">
        <v>4156</v>
      </c>
      <c r="J37" s="82"/>
      <c r="K37" s="82" t="s">
        <v>116</v>
      </c>
      <c r="L37" s="82"/>
      <c r="M37" s="82"/>
      <c r="N37" s="82">
        <v>2010</v>
      </c>
      <c r="O37" s="229">
        <v>109250</v>
      </c>
      <c r="P37" s="234" t="s">
        <v>433</v>
      </c>
      <c r="Q37" s="234" t="s">
        <v>434</v>
      </c>
      <c r="R37" s="234" t="s">
        <v>433</v>
      </c>
      <c r="S37" s="234" t="s">
        <v>434</v>
      </c>
      <c r="T37" s="7"/>
      <c r="U37" s="7"/>
    </row>
    <row r="38" spans="2:21" s="2" customFormat="1" ht="38.25">
      <c r="B38" s="82">
        <v>9</v>
      </c>
      <c r="C38" s="82" t="s">
        <v>84</v>
      </c>
      <c r="D38" s="232" t="s">
        <v>93</v>
      </c>
      <c r="E38" s="230" t="s">
        <v>117</v>
      </c>
      <c r="F38" s="82"/>
      <c r="G38" s="82"/>
      <c r="H38" s="82"/>
      <c r="I38" s="82"/>
      <c r="J38" s="82"/>
      <c r="K38" s="82" t="s">
        <v>116</v>
      </c>
      <c r="L38" s="82"/>
      <c r="M38" s="82">
        <v>10000</v>
      </c>
      <c r="N38" s="82">
        <v>2010</v>
      </c>
      <c r="O38" s="229">
        <v>27550</v>
      </c>
      <c r="P38" s="234" t="s">
        <v>433</v>
      </c>
      <c r="Q38" s="234" t="s">
        <v>434</v>
      </c>
      <c r="R38" s="234" t="s">
        <v>433</v>
      </c>
      <c r="S38" s="234" t="s">
        <v>434</v>
      </c>
      <c r="T38" s="7"/>
      <c r="U38" s="7"/>
    </row>
    <row r="39" spans="2:21" s="2" customFormat="1" ht="38.25">
      <c r="B39" s="82">
        <v>10</v>
      </c>
      <c r="C39" s="82" t="s">
        <v>84</v>
      </c>
      <c r="D39" s="228" t="s">
        <v>94</v>
      </c>
      <c r="E39" s="230" t="s">
        <v>118</v>
      </c>
      <c r="F39" s="82"/>
      <c r="G39" s="82" t="s">
        <v>103</v>
      </c>
      <c r="H39" s="82" t="s">
        <v>489</v>
      </c>
      <c r="I39" s="82"/>
      <c r="J39" s="82"/>
      <c r="K39" s="82" t="s">
        <v>119</v>
      </c>
      <c r="L39" s="82"/>
      <c r="M39" s="82">
        <v>6000</v>
      </c>
      <c r="N39" s="82">
        <v>1990</v>
      </c>
      <c r="O39" s="229">
        <v>1900</v>
      </c>
      <c r="P39" s="234" t="s">
        <v>435</v>
      </c>
      <c r="Q39" s="234" t="s">
        <v>436</v>
      </c>
      <c r="R39" s="234" t="s">
        <v>435</v>
      </c>
      <c r="S39" s="234" t="s">
        <v>436</v>
      </c>
      <c r="T39" s="7"/>
      <c r="U39" s="7"/>
    </row>
    <row r="40" spans="2:21" s="2" customFormat="1" ht="38.25">
      <c r="B40" s="82">
        <v>11</v>
      </c>
      <c r="C40" s="82" t="s">
        <v>84</v>
      </c>
      <c r="D40" s="228" t="s">
        <v>95</v>
      </c>
      <c r="E40" s="230" t="s">
        <v>120</v>
      </c>
      <c r="F40" s="82"/>
      <c r="G40" s="82" t="s">
        <v>121</v>
      </c>
      <c r="H40" s="82"/>
      <c r="I40" s="82"/>
      <c r="J40" s="82"/>
      <c r="K40" s="82" t="s">
        <v>122</v>
      </c>
      <c r="L40" s="82"/>
      <c r="M40" s="82">
        <v>8000</v>
      </c>
      <c r="N40" s="82">
        <v>1984</v>
      </c>
      <c r="O40" s="229">
        <v>7600</v>
      </c>
      <c r="P40" s="234" t="s">
        <v>441</v>
      </c>
      <c r="Q40" s="234" t="s">
        <v>442</v>
      </c>
      <c r="R40" s="234" t="s">
        <v>441</v>
      </c>
      <c r="S40" s="234" t="s">
        <v>442</v>
      </c>
      <c r="T40" s="7"/>
      <c r="U40" s="7"/>
    </row>
    <row r="41" spans="2:21" s="2" customFormat="1" ht="38.25">
      <c r="B41" s="82">
        <v>12</v>
      </c>
      <c r="C41" s="82" t="s">
        <v>85</v>
      </c>
      <c r="D41" s="228" t="s">
        <v>96</v>
      </c>
      <c r="E41" s="230" t="s">
        <v>123</v>
      </c>
      <c r="F41" s="82"/>
      <c r="G41" s="82"/>
      <c r="H41" s="82"/>
      <c r="I41" s="82">
        <v>3121</v>
      </c>
      <c r="J41" s="82"/>
      <c r="K41" s="82" t="s">
        <v>124</v>
      </c>
      <c r="L41" s="82"/>
      <c r="M41" s="82"/>
      <c r="N41" s="82">
        <v>1986</v>
      </c>
      <c r="O41" s="229">
        <v>10450</v>
      </c>
      <c r="P41" s="234" t="s">
        <v>439</v>
      </c>
      <c r="Q41" s="234" t="s">
        <v>440</v>
      </c>
      <c r="R41" s="234" t="s">
        <v>439</v>
      </c>
      <c r="S41" s="234" t="s">
        <v>440</v>
      </c>
      <c r="T41" s="7"/>
      <c r="U41" s="7"/>
    </row>
    <row r="42" spans="2:21">
      <c r="B42" s="278" t="s">
        <v>501</v>
      </c>
      <c r="C42" s="278"/>
      <c r="D42" s="278"/>
      <c r="E42" s="278"/>
      <c r="F42" s="278"/>
      <c r="G42" s="278"/>
      <c r="H42" s="278"/>
      <c r="I42" s="278"/>
      <c r="J42" s="278"/>
      <c r="K42" s="278"/>
      <c r="L42" s="278"/>
      <c r="M42" s="278"/>
      <c r="N42" s="278"/>
      <c r="O42" s="278"/>
      <c r="P42" s="278"/>
      <c r="Q42" s="278"/>
      <c r="R42" s="278"/>
      <c r="S42" s="278"/>
    </row>
    <row r="43" spans="2:21" s="2" customFormat="1" ht="12.75" customHeight="1">
      <c r="B43" s="87"/>
      <c r="C43" s="87" t="s">
        <v>314</v>
      </c>
      <c r="D43" s="88"/>
      <c r="E43" s="87"/>
      <c r="F43" s="87"/>
      <c r="G43" s="89"/>
      <c r="H43" s="87"/>
      <c r="I43" s="87"/>
      <c r="J43" s="87"/>
      <c r="K43" s="87"/>
      <c r="L43" s="87"/>
      <c r="M43" s="87"/>
      <c r="N43" s="87"/>
      <c r="O43" s="203"/>
      <c r="P43" s="87"/>
      <c r="Q43" s="87"/>
      <c r="R43" s="87"/>
      <c r="S43" s="87"/>
      <c r="T43" s="7"/>
      <c r="U43" s="7"/>
    </row>
    <row r="44" spans="2:21">
      <c r="B44" s="278" t="s">
        <v>74</v>
      </c>
      <c r="C44" s="278"/>
      <c r="D44" s="278"/>
      <c r="E44" s="278"/>
      <c r="F44" s="278"/>
      <c r="G44" s="278"/>
      <c r="H44" s="278"/>
      <c r="I44" s="278"/>
      <c r="J44" s="278"/>
      <c r="K44" s="278"/>
      <c r="L44" s="278"/>
      <c r="M44" s="278"/>
      <c r="N44" s="278"/>
      <c r="O44" s="278"/>
      <c r="P44" s="278"/>
      <c r="Q44" s="278"/>
      <c r="R44" s="278"/>
      <c r="S44" s="278"/>
    </row>
    <row r="45" spans="2:21" s="2" customFormat="1" ht="12.75" customHeight="1">
      <c r="B45" s="87"/>
      <c r="C45" s="87" t="s">
        <v>314</v>
      </c>
      <c r="D45" s="88"/>
      <c r="E45" s="87"/>
      <c r="F45" s="87"/>
      <c r="G45" s="89"/>
      <c r="H45" s="87"/>
      <c r="I45" s="87"/>
      <c r="J45" s="87"/>
      <c r="K45" s="87"/>
      <c r="L45" s="87"/>
      <c r="M45" s="87"/>
      <c r="N45" s="87"/>
      <c r="O45" s="203"/>
      <c r="P45" s="87"/>
      <c r="Q45" s="87"/>
      <c r="R45" s="87"/>
      <c r="S45" s="87"/>
      <c r="T45" s="7"/>
      <c r="U45" s="7"/>
    </row>
    <row r="46" spans="2:21">
      <c r="B46" s="278" t="s">
        <v>75</v>
      </c>
      <c r="C46" s="278"/>
      <c r="D46" s="278"/>
      <c r="E46" s="278"/>
      <c r="F46" s="278"/>
      <c r="G46" s="278"/>
      <c r="H46" s="278"/>
      <c r="I46" s="278"/>
      <c r="J46" s="278"/>
      <c r="K46" s="278"/>
      <c r="L46" s="278"/>
      <c r="M46" s="278"/>
      <c r="N46" s="278"/>
      <c r="O46" s="278"/>
      <c r="P46" s="278"/>
      <c r="Q46" s="278"/>
      <c r="R46" s="278"/>
      <c r="S46" s="278"/>
    </row>
    <row r="47" spans="2:21" s="2" customFormat="1" ht="12.75" customHeight="1">
      <c r="B47" s="87"/>
      <c r="C47" s="87" t="s">
        <v>314</v>
      </c>
      <c r="D47" s="88"/>
      <c r="E47" s="87"/>
      <c r="F47" s="87"/>
      <c r="G47" s="89"/>
      <c r="H47" s="87"/>
      <c r="I47" s="87"/>
      <c r="J47" s="87"/>
      <c r="K47" s="87"/>
      <c r="L47" s="87"/>
      <c r="M47" s="87"/>
      <c r="N47" s="87"/>
      <c r="O47" s="203"/>
      <c r="P47" s="87"/>
      <c r="Q47" s="87"/>
      <c r="R47" s="87"/>
      <c r="S47" s="87"/>
      <c r="T47" s="7"/>
      <c r="U47" s="7"/>
    </row>
    <row r="48" spans="2:21">
      <c r="B48" s="278" t="s">
        <v>502</v>
      </c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  <c r="N48" s="278"/>
      <c r="O48" s="278"/>
      <c r="P48" s="278"/>
      <c r="Q48" s="278"/>
      <c r="R48" s="278"/>
      <c r="S48" s="278"/>
    </row>
    <row r="49" spans="2:19">
      <c r="B49" s="87"/>
      <c r="C49" s="87" t="s">
        <v>314</v>
      </c>
      <c r="D49" s="88"/>
      <c r="E49" s="87"/>
      <c r="F49" s="87"/>
      <c r="G49" s="89"/>
      <c r="H49" s="87"/>
      <c r="I49" s="87"/>
      <c r="J49" s="87"/>
      <c r="K49" s="87"/>
      <c r="L49" s="87"/>
      <c r="M49" s="87"/>
      <c r="N49" s="87"/>
      <c r="O49" s="203"/>
      <c r="P49" s="87"/>
      <c r="Q49" s="87"/>
      <c r="R49" s="87"/>
      <c r="S49" s="87"/>
    </row>
    <row r="50" spans="2:19">
      <c r="B50" s="278" t="s">
        <v>76</v>
      </c>
      <c r="C50" s="278"/>
      <c r="D50" s="278"/>
      <c r="E50" s="278"/>
      <c r="F50" s="278"/>
      <c r="G50" s="278"/>
      <c r="H50" s="278"/>
      <c r="I50" s="278"/>
      <c r="J50" s="278"/>
      <c r="K50" s="278"/>
      <c r="L50" s="278"/>
      <c r="M50" s="278"/>
      <c r="N50" s="278"/>
      <c r="O50" s="278"/>
      <c r="P50" s="278"/>
      <c r="Q50" s="278"/>
      <c r="R50" s="278"/>
      <c r="S50" s="278"/>
    </row>
    <row r="51" spans="2:19">
      <c r="B51" s="87"/>
      <c r="C51" s="87" t="s">
        <v>314</v>
      </c>
      <c r="D51" s="88"/>
      <c r="E51" s="87"/>
      <c r="F51" s="87"/>
      <c r="G51" s="89"/>
      <c r="H51" s="87"/>
      <c r="I51" s="87"/>
      <c r="J51" s="87"/>
      <c r="K51" s="87"/>
      <c r="L51" s="87"/>
      <c r="M51" s="87"/>
      <c r="N51" s="87"/>
      <c r="O51" s="203"/>
      <c r="P51" s="87"/>
      <c r="Q51" s="87"/>
      <c r="R51" s="87"/>
      <c r="S51" s="87"/>
    </row>
    <row r="52" spans="2:19">
      <c r="B52" s="278" t="s">
        <v>77</v>
      </c>
      <c r="C52" s="278"/>
      <c r="D52" s="278"/>
      <c r="E52" s="278"/>
      <c r="F52" s="278"/>
      <c r="G52" s="278"/>
      <c r="H52" s="278"/>
      <c r="I52" s="278"/>
      <c r="J52" s="278"/>
      <c r="K52" s="278"/>
      <c r="L52" s="278"/>
      <c r="M52" s="278"/>
      <c r="N52" s="278"/>
      <c r="O52" s="278"/>
      <c r="P52" s="278"/>
      <c r="Q52" s="278"/>
      <c r="R52" s="278"/>
      <c r="S52" s="278"/>
    </row>
    <row r="53" spans="2:19">
      <c r="B53" s="87"/>
      <c r="C53" s="87" t="s">
        <v>314</v>
      </c>
      <c r="D53" s="88"/>
      <c r="E53" s="87"/>
      <c r="F53" s="87"/>
      <c r="G53" s="89"/>
      <c r="H53" s="87"/>
      <c r="I53" s="87"/>
      <c r="J53" s="87"/>
      <c r="K53" s="87"/>
      <c r="L53" s="87"/>
      <c r="M53" s="87"/>
      <c r="N53" s="87"/>
      <c r="O53" s="203"/>
      <c r="P53" s="87"/>
      <c r="Q53" s="87"/>
      <c r="R53" s="87"/>
      <c r="S53" s="87"/>
    </row>
    <row r="54" spans="2:19">
      <c r="B54" s="278" t="s">
        <v>126</v>
      </c>
      <c r="C54" s="278"/>
      <c r="D54" s="278"/>
      <c r="E54" s="278"/>
      <c r="F54" s="278"/>
      <c r="G54" s="278"/>
      <c r="H54" s="278"/>
      <c r="I54" s="278"/>
      <c r="J54" s="278"/>
      <c r="K54" s="278"/>
      <c r="L54" s="278"/>
      <c r="M54" s="278"/>
      <c r="N54" s="278"/>
      <c r="O54" s="278"/>
      <c r="P54" s="278"/>
      <c r="Q54" s="278"/>
      <c r="R54" s="278"/>
      <c r="S54" s="278"/>
    </row>
    <row r="55" spans="2:19">
      <c r="B55" s="87"/>
      <c r="C55" s="87" t="s">
        <v>314</v>
      </c>
      <c r="D55" s="88"/>
      <c r="E55" s="87"/>
      <c r="F55" s="87"/>
      <c r="G55" s="89"/>
      <c r="H55" s="87"/>
      <c r="I55" s="87"/>
      <c r="J55" s="87"/>
      <c r="K55" s="87"/>
      <c r="L55" s="87"/>
      <c r="M55" s="87"/>
      <c r="N55" s="87"/>
      <c r="O55" s="203"/>
      <c r="P55" s="87"/>
      <c r="Q55" s="87"/>
      <c r="R55" s="87"/>
      <c r="S55" s="87"/>
    </row>
    <row r="58" spans="2:19" ht="47.25" customHeight="1">
      <c r="B58" s="226"/>
    </row>
  </sheetData>
  <mergeCells count="27">
    <mergeCell ref="B3:S3"/>
    <mergeCell ref="M4:M6"/>
    <mergeCell ref="N4:N6"/>
    <mergeCell ref="P4:Q5"/>
    <mergeCell ref="R4:S5"/>
    <mergeCell ref="C4:C6"/>
    <mergeCell ref="K4:K6"/>
    <mergeCell ref="I4:I6"/>
    <mergeCell ref="B4:B6"/>
    <mergeCell ref="J4:J6"/>
    <mergeCell ref="L4:L6"/>
    <mergeCell ref="E4:E6"/>
    <mergeCell ref="D4:D6"/>
    <mergeCell ref="G4:G6"/>
    <mergeCell ref="H4:H6"/>
    <mergeCell ref="O4:O6"/>
    <mergeCell ref="B7:S7"/>
    <mergeCell ref="B27:S27"/>
    <mergeCell ref="B46:S46"/>
    <mergeCell ref="B29:S29"/>
    <mergeCell ref="B42:S42"/>
    <mergeCell ref="B25:S25"/>
    <mergeCell ref="B54:S54"/>
    <mergeCell ref="B50:S50"/>
    <mergeCell ref="B52:S52"/>
    <mergeCell ref="B48:S48"/>
    <mergeCell ref="B44:S44"/>
  </mergeCells>
  <phoneticPr fontId="0" type="noConversion"/>
  <pageMargins left="0.5" right="0.46" top="0.92" bottom="0.55118110236220474" header="0.51181102362204722" footer="0.23622047244094491"/>
  <pageSetup paperSize="9" scale="5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6"/>
  <dimension ref="A1:I54"/>
  <sheetViews>
    <sheetView zoomScaleNormal="100" zoomScaleSheetLayoutView="100" workbookViewId="0">
      <selection activeCell="D22" sqref="D22"/>
    </sheetView>
  </sheetViews>
  <sheetFormatPr defaultRowHeight="12.75"/>
  <cols>
    <col min="1" max="1" width="9.42578125" style="12" customWidth="1"/>
    <col min="2" max="2" width="14" style="12" customWidth="1"/>
    <col min="3" max="3" width="15.7109375" style="13" customWidth="1"/>
    <col min="4" max="4" width="38.28515625" style="18" customWidth="1"/>
    <col min="5" max="5" width="18" style="18" customWidth="1"/>
    <col min="6" max="16384" width="9.140625" style="12"/>
  </cols>
  <sheetData>
    <row r="1" spans="1:9">
      <c r="D1" s="14" t="s">
        <v>27</v>
      </c>
      <c r="E1" s="14"/>
    </row>
    <row r="2" spans="1:9">
      <c r="A2" s="15"/>
      <c r="B2" s="15"/>
      <c r="C2" s="16"/>
      <c r="D2" s="17"/>
      <c r="E2" s="17"/>
      <c r="F2" s="15"/>
      <c r="G2" s="15"/>
      <c r="H2" s="15"/>
      <c r="I2" s="15"/>
    </row>
    <row r="3" spans="1:9" ht="21.75" customHeight="1">
      <c r="A3" s="288" t="s">
        <v>31</v>
      </c>
      <c r="B3" s="288"/>
      <c r="C3" s="288"/>
      <c r="D3" s="288"/>
      <c r="E3" s="32"/>
      <c r="F3" s="15"/>
      <c r="G3" s="15"/>
      <c r="H3" s="15"/>
      <c r="I3" s="15"/>
    </row>
    <row r="4" spans="1:9" ht="38.25">
      <c r="A4" s="64" t="s">
        <v>11</v>
      </c>
      <c r="B4" s="64" t="s">
        <v>16</v>
      </c>
      <c r="C4" s="58" t="s">
        <v>17</v>
      </c>
      <c r="D4" s="64" t="s">
        <v>26</v>
      </c>
      <c r="E4" s="33"/>
      <c r="F4" s="15"/>
      <c r="G4" s="15"/>
      <c r="H4" s="15"/>
      <c r="I4" s="15"/>
    </row>
    <row r="5" spans="1:9" ht="51" customHeight="1">
      <c r="A5" s="34">
        <v>2012</v>
      </c>
      <c r="B5" s="127">
        <v>1</v>
      </c>
      <c r="C5" s="185">
        <v>3241.04</v>
      </c>
      <c r="D5" s="43" t="s">
        <v>363</v>
      </c>
      <c r="E5" s="33"/>
      <c r="F5" s="15"/>
      <c r="G5" s="15"/>
      <c r="H5" s="15"/>
      <c r="I5" s="15"/>
    </row>
    <row r="6" spans="1:9" ht="45">
      <c r="A6" s="34">
        <v>2011</v>
      </c>
      <c r="B6" s="127">
        <v>1</v>
      </c>
      <c r="C6" s="185">
        <v>1515.42</v>
      </c>
      <c r="D6" s="127" t="s">
        <v>52</v>
      </c>
      <c r="E6" s="33"/>
      <c r="F6" s="15"/>
      <c r="G6" s="15"/>
      <c r="H6" s="15"/>
      <c r="I6" s="15"/>
    </row>
    <row r="7" spans="1:9" ht="39" customHeight="1">
      <c r="A7" s="34">
        <v>2011</v>
      </c>
      <c r="B7" s="127">
        <v>1</v>
      </c>
      <c r="C7" s="185">
        <v>4000</v>
      </c>
      <c r="D7" s="43" t="s">
        <v>53</v>
      </c>
      <c r="E7" s="33"/>
      <c r="F7" s="15"/>
      <c r="G7" s="15"/>
      <c r="H7" s="15"/>
      <c r="I7" s="15"/>
    </row>
    <row r="8" spans="1:9" ht="37.5" customHeight="1">
      <c r="A8" s="34">
        <v>2010</v>
      </c>
      <c r="B8" s="43" t="s">
        <v>495</v>
      </c>
      <c r="C8" s="126" t="s">
        <v>495</v>
      </c>
      <c r="D8" s="43" t="s">
        <v>495</v>
      </c>
      <c r="E8" s="33"/>
      <c r="F8" s="15"/>
      <c r="G8" s="15"/>
      <c r="H8" s="15"/>
      <c r="I8" s="15"/>
    </row>
    <row r="9" spans="1:9" ht="39" customHeight="1">
      <c r="A9" s="36">
        <v>2009</v>
      </c>
      <c r="B9" s="43" t="s">
        <v>495</v>
      </c>
      <c r="C9" s="126" t="s">
        <v>495</v>
      </c>
      <c r="D9" s="43" t="s">
        <v>495</v>
      </c>
      <c r="E9" s="21"/>
      <c r="F9" s="15"/>
      <c r="G9" s="15"/>
      <c r="H9" s="15"/>
      <c r="I9" s="15"/>
    </row>
    <row r="10" spans="1:9" ht="12.75" customHeight="1">
      <c r="A10" s="26"/>
      <c r="B10" s="21"/>
      <c r="C10" s="27"/>
      <c r="D10" s="28"/>
      <c r="E10" s="28"/>
      <c r="F10" s="15"/>
      <c r="G10" s="15"/>
      <c r="H10" s="15"/>
      <c r="I10" s="15"/>
    </row>
    <row r="11" spans="1:9" ht="12.75" customHeight="1">
      <c r="A11" s="26"/>
      <c r="B11" s="21"/>
      <c r="C11" s="27"/>
      <c r="D11" s="28"/>
      <c r="E11" s="12"/>
      <c r="F11" s="15"/>
      <c r="G11" s="15"/>
      <c r="H11" s="15"/>
      <c r="I11" s="15"/>
    </row>
    <row r="12" spans="1:9" ht="12.75" customHeight="1">
      <c r="A12" s="26"/>
      <c r="B12" s="21"/>
      <c r="C12" s="27"/>
      <c r="D12" s="28"/>
      <c r="E12" s="12"/>
      <c r="F12" s="15"/>
      <c r="G12" s="15"/>
      <c r="H12" s="15"/>
      <c r="I12" s="15"/>
    </row>
    <row r="13" spans="1:9" ht="12.75" customHeight="1">
      <c r="A13" s="26"/>
      <c r="B13" s="21"/>
      <c r="C13" s="27"/>
      <c r="D13" s="28"/>
      <c r="E13" s="12"/>
      <c r="F13" s="15"/>
      <c r="G13" s="15"/>
      <c r="H13" s="15"/>
      <c r="I13" s="15"/>
    </row>
    <row r="14" spans="1:9" ht="12.75" customHeight="1">
      <c r="A14" s="26"/>
      <c r="B14" s="21"/>
      <c r="C14" s="27"/>
      <c r="D14" s="28"/>
      <c r="E14" s="28"/>
      <c r="F14" s="15"/>
      <c r="G14" s="15"/>
      <c r="H14" s="15"/>
      <c r="I14" s="15"/>
    </row>
    <row r="15" spans="1:9" ht="12.75" customHeight="1">
      <c r="A15" s="26"/>
      <c r="B15" s="21"/>
      <c r="C15" s="27"/>
      <c r="D15" s="28"/>
      <c r="E15" s="28"/>
      <c r="F15" s="15"/>
      <c r="G15" s="15"/>
      <c r="H15" s="15"/>
      <c r="I15" s="15"/>
    </row>
    <row r="16" spans="1:9" ht="12.75" customHeight="1">
      <c r="A16" s="26"/>
      <c r="B16" s="21"/>
      <c r="C16" s="27"/>
      <c r="D16" s="28"/>
      <c r="E16" s="28"/>
      <c r="F16" s="15"/>
      <c r="G16" s="15"/>
      <c r="H16" s="15"/>
      <c r="I16" s="15"/>
    </row>
    <row r="17" spans="1:9" ht="12.75" customHeight="1">
      <c r="A17" s="26"/>
      <c r="B17" s="21"/>
      <c r="C17" s="27"/>
      <c r="D17" s="28"/>
      <c r="E17" s="28"/>
      <c r="F17" s="15"/>
      <c r="G17" s="15"/>
      <c r="H17" s="15"/>
      <c r="I17" s="15"/>
    </row>
    <row r="18" spans="1:9" ht="12.75" customHeight="1">
      <c r="A18" s="26"/>
      <c r="B18" s="21"/>
      <c r="C18" s="27"/>
      <c r="D18" s="28"/>
      <c r="E18" s="28"/>
      <c r="F18" s="15"/>
      <c r="G18" s="15"/>
      <c r="H18" s="15"/>
      <c r="I18" s="15"/>
    </row>
    <row r="19" spans="1:9" ht="12.75" customHeight="1">
      <c r="A19" s="26"/>
      <c r="B19" s="21"/>
      <c r="C19" s="27"/>
      <c r="D19" s="28"/>
      <c r="E19" s="28"/>
      <c r="F19" s="15"/>
      <c r="G19" s="15"/>
      <c r="H19" s="15"/>
      <c r="I19" s="15"/>
    </row>
    <row r="20" spans="1:9" ht="12.75" customHeight="1">
      <c r="A20" s="26"/>
      <c r="B20" s="21"/>
      <c r="C20" s="27"/>
      <c r="D20" s="28"/>
      <c r="E20" s="28"/>
      <c r="F20" s="15"/>
      <c r="G20" s="15"/>
      <c r="H20" s="15"/>
      <c r="I20" s="15"/>
    </row>
    <row r="21" spans="1:9" ht="12.75" customHeight="1">
      <c r="A21" s="26"/>
      <c r="B21" s="21"/>
      <c r="C21" s="27"/>
      <c r="D21" s="28"/>
      <c r="E21" s="28"/>
      <c r="F21" s="15"/>
      <c r="G21" s="15"/>
      <c r="H21" s="15"/>
      <c r="I21" s="15"/>
    </row>
    <row r="22" spans="1:9" ht="12.75" customHeight="1">
      <c r="A22" s="26"/>
      <c r="B22" s="21"/>
      <c r="C22" s="27"/>
      <c r="D22" s="28"/>
      <c r="E22" s="28"/>
      <c r="F22" s="15"/>
      <c r="G22" s="15"/>
      <c r="H22" s="15"/>
      <c r="I22" s="15"/>
    </row>
    <row r="23" spans="1:9" ht="12.75" customHeight="1">
      <c r="A23" s="26"/>
      <c r="B23" s="21"/>
      <c r="C23" s="27"/>
      <c r="D23" s="28"/>
      <c r="E23" s="28"/>
      <c r="F23" s="15"/>
      <c r="G23" s="15"/>
      <c r="H23" s="15"/>
      <c r="I23" s="15"/>
    </row>
    <row r="24" spans="1:9" ht="12.75" customHeight="1">
      <c r="A24" s="26"/>
      <c r="B24" s="21"/>
      <c r="C24" s="27"/>
      <c r="D24" s="28"/>
      <c r="E24" s="28"/>
      <c r="F24" s="15"/>
      <c r="G24" s="15"/>
      <c r="H24" s="15"/>
      <c r="I24" s="15"/>
    </row>
    <row r="25" spans="1:9" ht="12.75" customHeight="1">
      <c r="A25" s="26"/>
      <c r="B25" s="21"/>
      <c r="C25" s="27"/>
      <c r="D25" s="28"/>
      <c r="E25" s="28"/>
      <c r="F25" s="15"/>
      <c r="G25" s="15"/>
      <c r="H25" s="15"/>
      <c r="I25" s="15"/>
    </row>
    <row r="26" spans="1:9" ht="12.75" customHeight="1">
      <c r="A26" s="26"/>
      <c r="B26" s="21"/>
      <c r="C26" s="27"/>
      <c r="D26" s="28"/>
      <c r="E26" s="28"/>
      <c r="F26" s="15"/>
      <c r="G26" s="15"/>
      <c r="H26" s="15"/>
      <c r="I26" s="15"/>
    </row>
    <row r="27" spans="1:9" ht="12.75" customHeight="1">
      <c r="A27" s="26"/>
      <c r="B27" s="21"/>
      <c r="C27" s="27"/>
      <c r="D27" s="28"/>
      <c r="E27" s="28"/>
      <c r="F27" s="15"/>
      <c r="G27" s="15"/>
      <c r="H27" s="15"/>
      <c r="I27" s="15"/>
    </row>
    <row r="28" spans="1:9" ht="12.75" customHeight="1">
      <c r="A28" s="26"/>
      <c r="B28" s="21"/>
      <c r="C28" s="27"/>
      <c r="D28" s="28"/>
      <c r="E28" s="28"/>
      <c r="F28" s="15"/>
      <c r="G28" s="15"/>
      <c r="H28" s="15"/>
      <c r="I28" s="15"/>
    </row>
    <row r="29" spans="1:9" ht="12.75" customHeight="1">
      <c r="A29" s="26"/>
      <c r="B29" s="21"/>
      <c r="C29" s="27"/>
      <c r="D29" s="28"/>
      <c r="E29" s="28"/>
      <c r="F29" s="15"/>
      <c r="G29" s="15"/>
      <c r="H29" s="15"/>
      <c r="I29" s="15"/>
    </row>
    <row r="30" spans="1:9" ht="12.75" customHeight="1">
      <c r="A30" s="26"/>
      <c r="B30" s="21"/>
      <c r="C30" s="27"/>
      <c r="D30" s="28"/>
      <c r="E30" s="28"/>
      <c r="F30" s="15"/>
      <c r="G30" s="15"/>
      <c r="H30" s="15"/>
      <c r="I30" s="15"/>
    </row>
    <row r="31" spans="1:9" ht="12.75" customHeight="1">
      <c r="A31" s="26"/>
      <c r="B31" s="21"/>
      <c r="C31" s="27"/>
      <c r="D31" s="28"/>
      <c r="E31" s="28"/>
      <c r="F31" s="15"/>
      <c r="G31" s="15"/>
      <c r="H31" s="15"/>
      <c r="I31" s="15"/>
    </row>
    <row r="32" spans="1:9" ht="12.75" customHeight="1">
      <c r="A32" s="26"/>
      <c r="B32" s="21"/>
      <c r="C32" s="27"/>
      <c r="D32" s="287"/>
      <c r="E32" s="287"/>
      <c r="F32" s="15"/>
      <c r="G32" s="15"/>
      <c r="H32" s="15"/>
      <c r="I32" s="15"/>
    </row>
    <row r="33" spans="1:9" ht="12.75" customHeight="1">
      <c r="A33" s="26"/>
      <c r="B33" s="21"/>
      <c r="C33" s="27"/>
      <c r="D33" s="287"/>
      <c r="E33" s="287"/>
      <c r="F33" s="15"/>
      <c r="G33" s="15"/>
      <c r="H33" s="15"/>
      <c r="I33" s="15"/>
    </row>
    <row r="34" spans="1:9" ht="12.75" customHeight="1">
      <c r="A34" s="26"/>
      <c r="B34" s="21"/>
      <c r="C34" s="27"/>
      <c r="D34" s="287"/>
      <c r="E34" s="287"/>
      <c r="F34" s="15"/>
      <c r="G34" s="15"/>
      <c r="H34" s="15"/>
      <c r="I34" s="15"/>
    </row>
    <row r="35" spans="1:9" ht="12.75" customHeight="1">
      <c r="A35" s="26"/>
      <c r="B35" s="21"/>
      <c r="C35" s="27"/>
      <c r="D35" s="28"/>
      <c r="E35" s="28"/>
      <c r="F35" s="15"/>
      <c r="G35" s="15"/>
      <c r="H35" s="15"/>
      <c r="I35" s="15"/>
    </row>
    <row r="36" spans="1:9" ht="12.75" customHeight="1">
      <c r="A36" s="26"/>
      <c r="B36" s="21"/>
      <c r="C36" s="27"/>
      <c r="D36" s="28"/>
      <c r="E36" s="28"/>
      <c r="F36" s="15"/>
      <c r="G36" s="15"/>
      <c r="H36" s="15"/>
      <c r="I36" s="15"/>
    </row>
    <row r="37" spans="1:9" ht="12.75" customHeight="1">
      <c r="A37" s="26"/>
      <c r="B37" s="21"/>
      <c r="C37" s="27"/>
      <c r="D37" s="28"/>
      <c r="E37" s="28"/>
      <c r="F37" s="15"/>
      <c r="G37" s="15"/>
      <c r="H37" s="15"/>
      <c r="I37" s="15"/>
    </row>
    <row r="38" spans="1:9" ht="12.75" customHeight="1">
      <c r="A38" s="26"/>
      <c r="B38" s="21"/>
      <c r="C38" s="27"/>
      <c r="D38" s="28"/>
      <c r="E38" s="28"/>
      <c r="F38" s="15"/>
      <c r="G38" s="15"/>
      <c r="H38" s="15"/>
      <c r="I38" s="15"/>
    </row>
    <row r="39" spans="1:9" ht="12.75" customHeight="1">
      <c r="A39" s="26"/>
      <c r="B39" s="21"/>
      <c r="C39" s="27"/>
      <c r="D39" s="28"/>
      <c r="E39" s="28"/>
      <c r="F39" s="15"/>
      <c r="G39" s="15"/>
      <c r="H39" s="15"/>
      <c r="I39" s="15"/>
    </row>
    <row r="40" spans="1:9" ht="12.75" customHeight="1">
      <c r="A40" s="26"/>
      <c r="B40" s="21"/>
      <c r="C40" s="27"/>
      <c r="D40" s="289"/>
      <c r="E40" s="31"/>
      <c r="F40" s="15"/>
      <c r="G40" s="15"/>
      <c r="H40" s="15"/>
      <c r="I40" s="15"/>
    </row>
    <row r="41" spans="1:9" ht="12.75" customHeight="1">
      <c r="A41" s="26"/>
      <c r="B41" s="21"/>
      <c r="C41" s="27"/>
      <c r="D41" s="289"/>
      <c r="E41" s="31"/>
      <c r="F41" s="15"/>
      <c r="G41" s="15"/>
      <c r="H41" s="15"/>
      <c r="I41" s="15"/>
    </row>
    <row r="42" spans="1:9" ht="12.75" customHeight="1">
      <c r="A42" s="26"/>
      <c r="B42" s="21"/>
      <c r="C42" s="27"/>
      <c r="D42" s="289"/>
      <c r="E42" s="31"/>
      <c r="F42" s="15"/>
      <c r="G42" s="15"/>
      <c r="H42" s="15"/>
      <c r="I42" s="15"/>
    </row>
    <row r="43" spans="1:9" ht="12.75" customHeight="1">
      <c r="A43" s="26"/>
      <c r="B43" s="21"/>
      <c r="C43" s="27"/>
      <c r="D43" s="28"/>
      <c r="E43" s="28"/>
      <c r="F43" s="15"/>
      <c r="G43" s="15"/>
      <c r="H43" s="15"/>
      <c r="I43" s="15"/>
    </row>
    <row r="44" spans="1:9" ht="12.75" customHeight="1">
      <c r="A44" s="26"/>
      <c r="B44" s="21"/>
      <c r="C44" s="27"/>
      <c r="D44" s="28"/>
      <c r="E44" s="28"/>
      <c r="F44" s="15"/>
      <c r="G44" s="15"/>
      <c r="H44" s="15"/>
      <c r="I44" s="15"/>
    </row>
    <row r="45" spans="1:9" ht="12.75" customHeight="1">
      <c r="A45" s="26"/>
      <c r="B45" s="21"/>
      <c r="C45" s="27"/>
      <c r="D45" s="28"/>
      <c r="E45" s="28"/>
      <c r="F45" s="15"/>
      <c r="G45" s="15"/>
      <c r="H45" s="15"/>
      <c r="I45" s="15"/>
    </row>
    <row r="46" spans="1:9" ht="12.75" customHeight="1">
      <c r="A46" s="26"/>
      <c r="B46" s="21"/>
      <c r="C46" s="27"/>
      <c r="D46" s="28"/>
      <c r="E46" s="28"/>
      <c r="F46" s="15"/>
      <c r="G46" s="15"/>
      <c r="H46" s="15"/>
      <c r="I46" s="15"/>
    </row>
    <row r="47" spans="1:9">
      <c r="A47" s="29"/>
      <c r="B47"/>
      <c r="D47" s="12"/>
      <c r="E47" s="12"/>
    </row>
    <row r="48" spans="1:9">
      <c r="A48" s="29"/>
      <c r="B48"/>
      <c r="D48" s="12"/>
      <c r="E48" s="12"/>
    </row>
    <row r="49" spans="1:5">
      <c r="A49"/>
      <c r="B49" s="30"/>
      <c r="D49" s="12"/>
      <c r="E49" s="12"/>
    </row>
    <row r="50" spans="1:5">
      <c r="A50"/>
      <c r="B50" s="30"/>
    </row>
    <row r="51" spans="1:5">
      <c r="A51" s="29"/>
      <c r="B51"/>
    </row>
    <row r="52" spans="1:5">
      <c r="A52"/>
      <c r="B52" s="30"/>
      <c r="E52" s="287"/>
    </row>
    <row r="53" spans="1:5">
      <c r="E53" s="287"/>
    </row>
    <row r="54" spans="1:5">
      <c r="E54" s="287"/>
    </row>
  </sheetData>
  <mergeCells count="5">
    <mergeCell ref="E52:E54"/>
    <mergeCell ref="E32:E34"/>
    <mergeCell ref="A3:D3"/>
    <mergeCell ref="D40:D42"/>
    <mergeCell ref="D32:D34"/>
  </mergeCells>
  <phoneticPr fontId="0" type="noConversion"/>
  <printOptions horizontalCentered="1"/>
  <pageMargins left="0.63" right="0.19685039370078741" top="0.78740157480314965" bottom="0.53" header="0.51181102362204722" footer="0.51181102362204722"/>
  <pageSetup paperSize="9" scale="8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2"/>
  <sheetViews>
    <sheetView tabSelected="1" zoomScaleNormal="100" zoomScalePageLayoutView="120" workbookViewId="0">
      <selection activeCell="D7" sqref="D7"/>
    </sheetView>
  </sheetViews>
  <sheetFormatPr defaultRowHeight="12.75"/>
  <cols>
    <col min="2" max="2" width="9.140625" customWidth="1"/>
    <col min="3" max="3" width="33.7109375" customWidth="1"/>
    <col min="4" max="4" width="22.85546875" customWidth="1"/>
    <col min="5" max="5" width="18.7109375" customWidth="1"/>
    <col min="6" max="9" width="18.140625" customWidth="1"/>
  </cols>
  <sheetData>
    <row r="1" spans="2:6">
      <c r="D1" s="290" t="s">
        <v>46</v>
      </c>
      <c r="E1" s="290"/>
    </row>
    <row r="3" spans="2:6" ht="41.25" customHeight="1">
      <c r="B3" s="78" t="s">
        <v>5</v>
      </c>
      <c r="C3" s="79" t="s">
        <v>39</v>
      </c>
      <c r="D3" s="80" t="s">
        <v>40</v>
      </c>
      <c r="E3" s="81" t="s">
        <v>41</v>
      </c>
    </row>
    <row r="4" spans="2:6" ht="29.25" customHeight="1">
      <c r="B4" s="82">
        <v>1</v>
      </c>
      <c r="C4" s="108" t="s">
        <v>49</v>
      </c>
      <c r="D4" s="85">
        <f>12000+13000+120000+1457.9+1999.9+2140+488+49561.18+960000+292924.6+10000+10000+25000+20000+10000+10000+10000+20000+12000</f>
        <v>1580571.58</v>
      </c>
      <c r="E4" s="85"/>
      <c r="F4" s="235"/>
    </row>
    <row r="5" spans="2:6" ht="29.25" customHeight="1">
      <c r="B5" s="82">
        <v>2</v>
      </c>
      <c r="C5" s="86" t="s">
        <v>55</v>
      </c>
      <c r="D5" s="85">
        <f>889+153550.13</f>
        <v>154439.13</v>
      </c>
      <c r="E5" s="85"/>
    </row>
    <row r="6" spans="2:6" ht="29.25" customHeight="1">
      <c r="B6" s="82">
        <v>3</v>
      </c>
      <c r="C6" s="86" t="s">
        <v>57</v>
      </c>
      <c r="D6" s="146">
        <v>8481</v>
      </c>
      <c r="E6" s="146">
        <v>229353</v>
      </c>
    </row>
    <row r="7" spans="2:6" ht="29.25" customHeight="1">
      <c r="B7" s="82">
        <v>4</v>
      </c>
      <c r="C7" s="86" t="s">
        <v>59</v>
      </c>
      <c r="D7" s="85"/>
      <c r="E7" s="85"/>
    </row>
    <row r="8" spans="2:6" ht="29.25" customHeight="1">
      <c r="B8" s="82">
        <v>5</v>
      </c>
      <c r="C8" s="86" t="s">
        <v>504</v>
      </c>
      <c r="D8" s="85">
        <v>260881.01</v>
      </c>
      <c r="E8" s="85">
        <v>37486.519999999997</v>
      </c>
    </row>
    <row r="9" spans="2:6" ht="29.25" customHeight="1">
      <c r="B9" s="82">
        <v>6</v>
      </c>
      <c r="C9" s="86" t="s">
        <v>62</v>
      </c>
      <c r="D9" s="85">
        <v>23000</v>
      </c>
      <c r="E9" s="85"/>
    </row>
    <row r="10" spans="2:6" ht="29.25" customHeight="1">
      <c r="B10" s="82">
        <v>7</v>
      </c>
      <c r="C10" s="86" t="s">
        <v>63</v>
      </c>
      <c r="D10" s="85">
        <v>88516.71</v>
      </c>
      <c r="E10" s="85">
        <v>21467.1</v>
      </c>
    </row>
    <row r="11" spans="2:6" ht="29.25" customHeight="1">
      <c r="B11" s="82">
        <v>8</v>
      </c>
      <c r="C11" s="86" t="s">
        <v>503</v>
      </c>
      <c r="D11" s="85">
        <v>100000</v>
      </c>
      <c r="E11" s="85">
        <v>34039</v>
      </c>
    </row>
    <row r="12" spans="2:6" ht="29.25" customHeight="1">
      <c r="B12" s="82">
        <v>9</v>
      </c>
      <c r="C12" s="86" t="s">
        <v>68</v>
      </c>
      <c r="D12" s="85">
        <v>35358.93</v>
      </c>
      <c r="E12" s="85"/>
    </row>
    <row r="13" spans="2:6" ht="29.25" customHeight="1">
      <c r="B13" s="82">
        <v>10</v>
      </c>
      <c r="C13" s="86" t="s">
        <v>70</v>
      </c>
      <c r="D13" s="85">
        <v>80000</v>
      </c>
      <c r="E13" s="85">
        <v>16734.22</v>
      </c>
    </row>
    <row r="14" spans="2:6" ht="29.25" customHeight="1">
      <c r="B14" s="82">
        <v>11</v>
      </c>
      <c r="C14" s="86" t="s">
        <v>125</v>
      </c>
      <c r="D14" s="85">
        <v>29926.6</v>
      </c>
      <c r="E14" s="85"/>
    </row>
    <row r="15" spans="2:6" ht="29.25" customHeight="1">
      <c r="B15" s="83"/>
      <c r="C15" s="78" t="s">
        <v>18</v>
      </c>
      <c r="D15" s="84">
        <f>SUM(D4:D14)</f>
        <v>2361174.9600000004</v>
      </c>
      <c r="E15" s="84">
        <f>SUM(E4:E14)</f>
        <v>339079.83999999997</v>
      </c>
    </row>
    <row r="32" spans="1:1" ht="45" customHeight="1">
      <c r="A32" s="227"/>
    </row>
  </sheetData>
  <mergeCells count="1">
    <mergeCell ref="D1:E1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5</vt:i4>
      </vt:variant>
    </vt:vector>
  </HeadingPairs>
  <TitlesOfParts>
    <vt:vector size="10" baseType="lpstr">
      <vt:lpstr>budynki</vt:lpstr>
      <vt:lpstr>elektronika</vt:lpstr>
      <vt:lpstr>auta</vt:lpstr>
      <vt:lpstr>szkody</vt:lpstr>
      <vt:lpstr>środki trwałe</vt:lpstr>
      <vt:lpstr>auta!Obszar_wydruku</vt:lpstr>
      <vt:lpstr>budynki!Obszar_wydruku</vt:lpstr>
      <vt:lpstr>elektronika!Obszar_wydruku</vt:lpstr>
      <vt:lpstr>szkody!Obszar_wydruku</vt:lpstr>
      <vt:lpstr>'środki trwałe'!Obszar_wydruku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</dc:creator>
  <cp:lastModifiedBy>agnieszkakolaczek</cp:lastModifiedBy>
  <cp:lastPrinted>2012-10-08T12:40:26Z</cp:lastPrinted>
  <dcterms:created xsi:type="dcterms:W3CDTF">2003-03-13T10:23:20Z</dcterms:created>
  <dcterms:modified xsi:type="dcterms:W3CDTF">2012-10-08T13:03:04Z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412511E1">
    <vt:lpwstr/>
  </property>
  <property fmtid="{D5CDD505-2E9C-101B-9397-08002B2CF9AE}" pid="3" name="IVID145012D5">
    <vt:lpwstr/>
  </property>
  <property fmtid="{D5CDD505-2E9C-101B-9397-08002B2CF9AE}" pid="4" name="IVID3A371DE6">
    <vt:lpwstr/>
  </property>
  <property fmtid="{D5CDD505-2E9C-101B-9397-08002B2CF9AE}" pid="5" name="IVID305908F7">
    <vt:lpwstr/>
  </property>
  <property fmtid="{D5CDD505-2E9C-101B-9397-08002B2CF9AE}" pid="6" name="IVIDEC1DB65A">
    <vt:lpwstr/>
  </property>
  <property fmtid="{D5CDD505-2E9C-101B-9397-08002B2CF9AE}" pid="7" name="IVID146313F2">
    <vt:lpwstr/>
  </property>
  <property fmtid="{D5CDD505-2E9C-101B-9397-08002B2CF9AE}" pid="8" name="IVID247C1308">
    <vt:lpwstr/>
  </property>
  <property fmtid="{D5CDD505-2E9C-101B-9397-08002B2CF9AE}" pid="9" name="IVID7D00119">
    <vt:lpwstr/>
  </property>
  <property fmtid="{D5CDD505-2E9C-101B-9397-08002B2CF9AE}" pid="10" name="IVID124B15E0">
    <vt:lpwstr/>
  </property>
  <property fmtid="{D5CDD505-2E9C-101B-9397-08002B2CF9AE}" pid="11" name="IVID343010DD">
    <vt:lpwstr/>
  </property>
  <property fmtid="{D5CDD505-2E9C-101B-9397-08002B2CF9AE}" pid="12" name="IVID55213FF">
    <vt:lpwstr/>
  </property>
  <property fmtid="{D5CDD505-2E9C-101B-9397-08002B2CF9AE}" pid="13" name="IVID372F19E9">
    <vt:lpwstr/>
  </property>
  <property fmtid="{D5CDD505-2E9C-101B-9397-08002B2CF9AE}" pid="14" name="IVIDBC9AED84">
    <vt:lpwstr/>
  </property>
  <property fmtid="{D5CDD505-2E9C-101B-9397-08002B2CF9AE}" pid="15" name="IVID363218D8">
    <vt:lpwstr/>
  </property>
  <property fmtid="{D5CDD505-2E9C-101B-9397-08002B2CF9AE}" pid="16" name="IVID17FE2478">
    <vt:lpwstr/>
  </property>
  <property fmtid="{D5CDD505-2E9C-101B-9397-08002B2CF9AE}" pid="17" name="IVID1C76DEB5">
    <vt:lpwstr/>
  </property>
  <property fmtid="{D5CDD505-2E9C-101B-9397-08002B2CF9AE}" pid="18" name="IVIDC661EF3">
    <vt:lpwstr/>
  </property>
  <property fmtid="{D5CDD505-2E9C-101B-9397-08002B2CF9AE}" pid="19" name="IVID32571C01">
    <vt:lpwstr/>
  </property>
  <property fmtid="{D5CDD505-2E9C-101B-9397-08002B2CF9AE}" pid="20" name="IVID1D391309">
    <vt:lpwstr/>
  </property>
  <property fmtid="{D5CDD505-2E9C-101B-9397-08002B2CF9AE}" pid="21" name="IVIDE5F12D2">
    <vt:lpwstr/>
  </property>
  <property fmtid="{D5CDD505-2E9C-101B-9397-08002B2CF9AE}" pid="22" name="IVID274D12D5">
    <vt:lpwstr/>
  </property>
  <property fmtid="{D5CDD505-2E9C-101B-9397-08002B2CF9AE}" pid="23" name="IVID191F0CF2">
    <vt:lpwstr/>
  </property>
  <property fmtid="{D5CDD505-2E9C-101B-9397-08002B2CF9AE}" pid="24" name="IVID202E14EF">
    <vt:lpwstr/>
  </property>
  <property fmtid="{D5CDD505-2E9C-101B-9397-08002B2CF9AE}" pid="25" name="IVID847BBDC9">
    <vt:lpwstr/>
  </property>
  <property fmtid="{D5CDD505-2E9C-101B-9397-08002B2CF9AE}" pid="26" name="IVID2B251201">
    <vt:lpwstr/>
  </property>
</Properties>
</file>