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2\Desktop\Brzeźnio\"/>
    </mc:Choice>
  </mc:AlternateContent>
  <bookViews>
    <workbookView xWindow="0" yWindow="0" windowWidth="28800" windowHeight="12435" tabRatio="700"/>
  </bookViews>
  <sheets>
    <sheet name="budynki" sheetId="1" r:id="rId1"/>
    <sheet name="środki trwałe" sheetId="7" r:id="rId2"/>
    <sheet name="elektronika" sheetId="2" r:id="rId3"/>
    <sheet name="pojazdy" sheetId="9" r:id="rId4"/>
    <sheet name="szkodowość" sheetId="8" r:id="rId5"/>
  </sheets>
  <definedNames>
    <definedName name="_xlnm.Print_Area" localSheetId="0">budynki!$A$1:$I$91</definedName>
    <definedName name="_xlnm.Print_Area" localSheetId="2">elektronika!$A$1:$D$187</definedName>
    <definedName name="_xlnm.Print_Area" localSheetId="3">pojazdy!$A$1:$Q$37</definedName>
    <definedName name="_xlnm.Print_Area" localSheetId="1">'środki trwałe'!$A$1:$D$16</definedName>
  </definedNames>
  <calcPr calcId="152511"/>
</workbook>
</file>

<file path=xl/calcChain.xml><?xml version="1.0" encoding="utf-8"?>
<calcChain xmlns="http://schemas.openxmlformats.org/spreadsheetml/2006/main">
  <c r="F187" i="2" l="1"/>
  <c r="E94" i="1"/>
  <c r="D98" i="2" l="1"/>
  <c r="D170" i="2" l="1"/>
  <c r="D73" i="2"/>
  <c r="D74" i="2" s="1"/>
  <c r="C9" i="7" l="1"/>
  <c r="D55" i="2"/>
  <c r="D51" i="2"/>
  <c r="D145" i="2" l="1"/>
  <c r="D134" i="2"/>
  <c r="D36" i="2"/>
  <c r="E60" i="1" l="1"/>
  <c r="F7" i="8" l="1"/>
  <c r="C15" i="7" l="1"/>
  <c r="C14" i="7"/>
  <c r="C8" i="7"/>
  <c r="C6" i="7"/>
  <c r="D187" i="2" l="1"/>
  <c r="D123" i="2"/>
  <c r="E79" i="1" l="1"/>
  <c r="D46" i="2"/>
  <c r="D180" i="2" l="1"/>
  <c r="D157" i="2"/>
  <c r="D60" i="1"/>
  <c r="D16" i="7"/>
  <c r="D183" i="2" l="1"/>
  <c r="D107" i="2"/>
  <c r="D82" i="2" l="1"/>
  <c r="D57" i="2"/>
  <c r="D53" i="2"/>
  <c r="C7" i="7"/>
  <c r="D49" i="2" l="1"/>
  <c r="C16" i="7" l="1"/>
  <c r="E64" i="1" l="1"/>
  <c r="D151" i="2" l="1"/>
  <c r="D60" i="2"/>
  <c r="E88" i="1" l="1"/>
  <c r="E85" i="1" l="1"/>
  <c r="E82" i="1"/>
  <c r="D148" i="2"/>
</calcChain>
</file>

<file path=xl/sharedStrings.xml><?xml version="1.0" encoding="utf-8"?>
<sst xmlns="http://schemas.openxmlformats.org/spreadsheetml/2006/main" count="744" uniqueCount="484">
  <si>
    <t>lp.</t>
  </si>
  <si>
    <t>rok budowy</t>
  </si>
  <si>
    <t>wartość (początkowa)</t>
  </si>
  <si>
    <t>nazwa środka trwałego</t>
  </si>
  <si>
    <t>rok produkcji</t>
  </si>
  <si>
    <t>Lp.</t>
  </si>
  <si>
    <t>lokalizacja (adres)</t>
  </si>
  <si>
    <t>Łącznie</t>
  </si>
  <si>
    <t>1.</t>
  </si>
  <si>
    <t xml:space="preserve">wartość początkowa (księgowa brutto)             </t>
  </si>
  <si>
    <t>Wykaz sprzętu elektronicznego stacjonarnego</t>
  </si>
  <si>
    <t>nazwa budynku / budowli</t>
  </si>
  <si>
    <t>Wykaz sprzętu elektronicznego przenośnego</t>
  </si>
  <si>
    <t>Nazwa jednostki</t>
  </si>
  <si>
    <t>środki trwałe,wyposażenie</t>
  </si>
  <si>
    <t>zbiory biblioteczne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</si>
  <si>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</si>
  <si>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</si>
  <si>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</si>
  <si>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</si>
  <si>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Łączne</t>
  </si>
  <si>
    <t>Urząd Gminy</t>
  </si>
  <si>
    <t>Urząd Gminy w Brzeźniu</t>
  </si>
  <si>
    <t>2.</t>
  </si>
  <si>
    <t>Gminny Ośrodek Kultury w Brzeźniu</t>
  </si>
  <si>
    <t>3.</t>
  </si>
  <si>
    <t>Gminna Biblioteka Publiczna w Brzeźniu</t>
  </si>
  <si>
    <t>4.</t>
  </si>
  <si>
    <t>Zakład Gospodarki Komunalnej w Brzeźniu</t>
  </si>
  <si>
    <t>5.</t>
  </si>
  <si>
    <t>6.</t>
  </si>
  <si>
    <t>7.</t>
  </si>
  <si>
    <t>9.</t>
  </si>
  <si>
    <t>10.</t>
  </si>
  <si>
    <t>Szkoła Podstawowa im. Juliana Tuwima w Ostrowie</t>
  </si>
  <si>
    <t>2. Gminny Ośrodek Kultury w Brzeźniu</t>
  </si>
  <si>
    <t>3. Gminna Biblioteka Publiczna w Brzeźniu</t>
  </si>
  <si>
    <t>4. Zakład Gospodarki Komunalnej w Brzeźniu</t>
  </si>
  <si>
    <t>Budynek Urzędu Gminy</t>
  </si>
  <si>
    <t>Budynek świetlicy w Woli Brzeźniowskiej</t>
  </si>
  <si>
    <t>Budynek świetlkicy w Ruszkowie</t>
  </si>
  <si>
    <t>Budynek świetlicy w Rybniku</t>
  </si>
  <si>
    <t>Budynek świetlicy w Stefanowie Braczewskim Drugim</t>
  </si>
  <si>
    <t>Budynek świetlicy w Stefanowie Braczewskim Pierwszym</t>
  </si>
  <si>
    <t>Budynek mieszkalny po byłej szkole w nowej Wsi</t>
  </si>
  <si>
    <t>Budynek w Zapolu- Użytkownik klub sportowy</t>
  </si>
  <si>
    <t>Budynek garażu obok Urzędu Gminy</t>
  </si>
  <si>
    <t>Hydrofornia Barczew</t>
  </si>
  <si>
    <t>Hydrofornia Nowa Wieś</t>
  </si>
  <si>
    <t>Hydrofornia Ostrów</t>
  </si>
  <si>
    <t>Oczyszczalnia ścieków w Nowej Wsi (kontener)</t>
  </si>
  <si>
    <t>Budynek Przedszkola w Dębołęce</t>
  </si>
  <si>
    <t>Szalet murowany nad zalewem Próba</t>
  </si>
  <si>
    <t>Budybej mieszkalny w Gozdach (cześć będąca właśnością UG)</t>
  </si>
  <si>
    <t>Budynek Garażowe po komisariacie policji w Brzeźńiu</t>
  </si>
  <si>
    <t>Budynek swietlicy w Dębołęce</t>
  </si>
  <si>
    <t>Konstrukcja murowana</t>
  </si>
  <si>
    <t xml:space="preserve">nadzór grupy interwencyjnej, parter okratowany, gaśnice, alarm, </t>
  </si>
  <si>
    <t>Konstrukcja murowana, pokrycie dachowe- papa</t>
  </si>
  <si>
    <t>Konstrukcja murowana, pokrycie dachowe- eternit</t>
  </si>
  <si>
    <t>Konstrukcja murowana, strop drewniany ,pokrycie dachu - dachówka</t>
  </si>
  <si>
    <t>Konstrukcja murowana, strop żelbetowy, pokrycie dachu- eternit</t>
  </si>
  <si>
    <t>Konstrukcja murowana, pokrycie dachu- dachówką</t>
  </si>
  <si>
    <t>Konstrukcja murowana, pokrycie dachu- blacha</t>
  </si>
  <si>
    <t>Konstrukcja murowana, pokrycie dachu- papa</t>
  </si>
  <si>
    <t>Konstrukcja murowana, strop żelbetowy</t>
  </si>
  <si>
    <t>Konstrukcja murowana, pokrycie dachowe- blacha</t>
  </si>
  <si>
    <t>początek XX w.</t>
  </si>
  <si>
    <t>Budnyki po kółku rolinyczym w Pyszkowie</t>
  </si>
  <si>
    <t>Skaner EPSON</t>
  </si>
  <si>
    <t>Centrum Inicjatyw Obywatelskich w Nowej Wsi</t>
  </si>
  <si>
    <t>alarm, gasnice 3 szt. proszkowe</t>
  </si>
  <si>
    <t>dwór z przełomu XIX/XX wieku, przebudowa w 2010 r.</t>
  </si>
  <si>
    <t>98-275 Brzeźnio, Nowa Wieś 36</t>
  </si>
  <si>
    <t>Konstrukcja murowano- drewniana, pokrycie dachowe- blachodachówka</t>
  </si>
  <si>
    <t>brak</t>
  </si>
  <si>
    <t>W budynku OSP</t>
  </si>
  <si>
    <t>ul. Wspólna 45</t>
  </si>
  <si>
    <t>zestaw komputerowy INVAR</t>
  </si>
  <si>
    <t xml:space="preserve">Budynek szkolny i budynki mieszkalne </t>
  </si>
  <si>
    <t>gaśnice - 8, alarm w pracowni komputerowe</t>
  </si>
  <si>
    <t>98-275 Brzeźnio, ul. Szkolna2</t>
  </si>
  <si>
    <t>Budynek szkolny</t>
  </si>
  <si>
    <t>gaśnice - 10, hydranty - 2</t>
  </si>
  <si>
    <t>Budynek należy do UG</t>
  </si>
  <si>
    <t>Budynek Szkoły Podstawowej</t>
  </si>
  <si>
    <t>gaśnice, hydrant, czujniki</t>
  </si>
  <si>
    <t>Kliczków Wielki 45 A 98-275 Brzeźnio</t>
  </si>
  <si>
    <t>Konstrukcja murowano- drewniana, pokrycie dachowe- blacha</t>
  </si>
  <si>
    <t>Telewozor Panasonic TLCD</t>
  </si>
  <si>
    <t>Telewizor Samsung</t>
  </si>
  <si>
    <t>Tablica interaktywna</t>
  </si>
  <si>
    <t>alarm, kraty w dwóch oknach</t>
  </si>
  <si>
    <t>Barczew 2, 98-275 Brzeźnio</t>
  </si>
  <si>
    <t>Konstrukcja murowana, ściany zewnętrzne murowane z cegły pełnej, stropodach ocieplony wełną mineralną, obróbki z blachy, pokrycie dachowe- papa</t>
  </si>
  <si>
    <t xml:space="preserve"> Budynek szkolny parterowy</t>
  </si>
  <si>
    <t>komputer</t>
  </si>
  <si>
    <t>drukarka</t>
  </si>
  <si>
    <t xml:space="preserve">drukarka </t>
  </si>
  <si>
    <t>ul.Szkolna 2B 98-275 Brzeźnio</t>
  </si>
  <si>
    <t>lata 50-60</t>
  </si>
  <si>
    <t>Konstrukcja murowana, stropy żelbetowe, pokrycie dachowe- papa</t>
  </si>
  <si>
    <t>Ostrów 21, 98-275 Brzeźnio</t>
  </si>
  <si>
    <t>alarm, drzwi antywłamaniowe, gaśnice</t>
  </si>
  <si>
    <t>1. Urząd Gminy w Brzeźniu</t>
  </si>
  <si>
    <t>Budynek świetlicy w Rembowie</t>
  </si>
  <si>
    <t>Konstrukcja murowana, pokrycie dachowe-  stropodach</t>
  </si>
  <si>
    <t>Hydrofornia Brzeźnio</t>
  </si>
  <si>
    <t>Hydrofornia Krzaki</t>
  </si>
  <si>
    <t>Hydrofornia Kliczków Kolonia</t>
  </si>
  <si>
    <t>Cześć budynku (ośrodek zdrowia w Brzeźniu)</t>
  </si>
  <si>
    <t>Przepompownia wody w Pyszkowie (kontener)</t>
  </si>
  <si>
    <t>Komunalny Dom Pogrzebowy w Brzeźniu</t>
  </si>
  <si>
    <t>OSP Gozdy</t>
  </si>
  <si>
    <t>OSP Zapole</t>
  </si>
  <si>
    <t>OSP Kliczków Mały</t>
  </si>
  <si>
    <t>OSP Krzaki</t>
  </si>
  <si>
    <t>OSP Kliczków Wielki</t>
  </si>
  <si>
    <t>OSP Gęsina</t>
  </si>
  <si>
    <t>OSP Pyszków</t>
  </si>
  <si>
    <t>OSP Ostrów</t>
  </si>
  <si>
    <t xml:space="preserve">OSP Barczew </t>
  </si>
  <si>
    <t>OSP Nowa Wieś</t>
  </si>
  <si>
    <t>Budynek stróżówki w Zwierzyńcu</t>
  </si>
  <si>
    <t>Budynek mieszklany po byłe szkole w Gozdach</t>
  </si>
  <si>
    <t>Publiczna Szkoła Podstawowa im. Jana Pawła II w Kliczkowie Wielkim</t>
  </si>
  <si>
    <t>7. Publiczna Szkoła Podstawowa im. Jana Pawła II w Kliczkowie Wielkim</t>
  </si>
  <si>
    <t>Laptop Acer</t>
  </si>
  <si>
    <t>Laptop Samsung</t>
  </si>
  <si>
    <t>Ogrodzenie z płyt betonowych wraz z bramą metalową placu za budynkiem Urzędu Gminy Brzeźnio</t>
  </si>
  <si>
    <t>98-275 Brzeźnio, ul. Współna 44</t>
  </si>
  <si>
    <t>Urządzenie wielofunkcyjne</t>
  </si>
  <si>
    <t>Drukarka OKI B431</t>
  </si>
  <si>
    <t>Drukarka Canon A3</t>
  </si>
  <si>
    <t>3a.</t>
  </si>
  <si>
    <t>3b.</t>
  </si>
  <si>
    <t>Barczew 2</t>
  </si>
  <si>
    <t>W budynku Szkoły Podstawowej</t>
  </si>
  <si>
    <t>Filia Gminnej Biblioteki Publicznej w Barczewie</t>
  </si>
  <si>
    <t>Filia Gminnej Biblioteki Publicznej w Kliczkowie Małym</t>
  </si>
  <si>
    <t>Kliczków Mały 15</t>
  </si>
  <si>
    <t>W budynku gminnym</t>
  </si>
  <si>
    <t>3a. Filia Gminnej Biblioteki Publicznej w Barczewie</t>
  </si>
  <si>
    <t>3b. Filia Gminnej Biblioteki Publicznej w Kliczkowie Małym</t>
  </si>
  <si>
    <t>3a</t>
  </si>
  <si>
    <t>3b</t>
  </si>
  <si>
    <t>Kopmuter DELL Vostro 270SFF</t>
  </si>
  <si>
    <t>notebook</t>
  </si>
  <si>
    <t>Aparat fotograficzny Nikon D5100 Body + obiektyw 18</t>
  </si>
  <si>
    <t>Tablica interaktywna +projektor</t>
  </si>
  <si>
    <t>Laptop HP</t>
  </si>
  <si>
    <t>Tablica interaktywna Qomo</t>
  </si>
  <si>
    <t>Projektor Optoma X3065T</t>
  </si>
  <si>
    <t>Tablica interaktywna myBoard 84+projektor BenQ819St</t>
  </si>
  <si>
    <t xml:space="preserve"> Tablica interaktzwna z projektorem</t>
  </si>
  <si>
    <t>Notebook Samsung</t>
  </si>
  <si>
    <t>Komputer Lenovo b590</t>
  </si>
  <si>
    <t>Aparat fotograficzny Canon</t>
  </si>
  <si>
    <t>Drukarka 2 szt.</t>
  </si>
  <si>
    <t>Zestaw komputerowy 25 szt.</t>
  </si>
  <si>
    <t xml:space="preserve">Notebook 10 szt. </t>
  </si>
  <si>
    <t>Gminny Ośrodek Pomocy Społecznej</t>
  </si>
  <si>
    <t>Gminny Ośrodek Pomocy Społecznej w Brzeźniu</t>
  </si>
  <si>
    <t>Serwer NAS RS 814</t>
  </si>
  <si>
    <t>Niszczarka OPUS CS 2418CD</t>
  </si>
  <si>
    <t>Zestaw kopmuterowy DELL Vostro 270SFF</t>
  </si>
  <si>
    <t>Terminal mobilny Acer B113</t>
  </si>
  <si>
    <t>Drukarka Canon L BP 6670</t>
  </si>
  <si>
    <t>Komputer NTT Business WA 800W</t>
  </si>
  <si>
    <t>Urzadzenie wielofunkcyjne Samsung SL- M2875ND</t>
  </si>
  <si>
    <t>UPS GT Power Box LCD 650VA</t>
  </si>
  <si>
    <t>Sposób obliczenia wartości odtworzeniowej = budynki administracyjne, budynki szkolne, hale sportowe - 3 460,00 zł/m2, budynki mieszkalne - 2 768,00 zł /m2, świetlice, remizy OSP - 2 076,00 zł/m2, budynki gospodarcze - 1 384,00 zł/m1</t>
  </si>
  <si>
    <t xml:space="preserve">Przepompownie ścieków:                          1.Przepompownia  ul. Spacerowa                                      2. Przepompownia ul. Wspólna                      3. Przepompownia ul. Topolowa/Spółdzielcza                   4.Przepompownia przy oczyszczalni                   </t>
  </si>
  <si>
    <t>Oczyszalnia ścieków w Brzeźniu: budynek techniczny, budynek techniczno socjalny, agregat prądotwórczy, ogrodzenie i oświetlenie terenu, w budynku i na terenie alarm i monitoring</t>
  </si>
  <si>
    <t>Boisko wraz z oświetleniem w Brzeźniu (przy Zespole Szkół)</t>
  </si>
  <si>
    <t>Kserokopiarka KYOCERA TASK ALFA 2551 CI</t>
  </si>
  <si>
    <t>Projektor NETZ N300XS</t>
  </si>
  <si>
    <t>Komputer DELL VOSTRO</t>
  </si>
  <si>
    <t>Komputer HP PROBOOK 450</t>
  </si>
  <si>
    <t>Komputer HP PROBOOK 450 z drukarką mobilną HP Office JET 100 z komplecie</t>
  </si>
  <si>
    <t>Komputer HP PROBOOK 430</t>
  </si>
  <si>
    <t>65 zestawów x 3062,70 zł</t>
  </si>
  <si>
    <t>Jednostka centralna zestawu komputerowego wraz z monitorem, myszką i klawiaturą wraz z oprogramowaniem (system operacyjny, program ochrony rodzicielskiej, program antywirusowy, pakiet biurowy) dla gospodarstw domowych</t>
  </si>
  <si>
    <t>Załącznik nr 1. Wykaz budynków i budowli</t>
  </si>
  <si>
    <t>Drukarka</t>
  </si>
  <si>
    <t>Notebook 4 szt. x 3648,18 zł</t>
  </si>
  <si>
    <t>Komputer 11 szt. x 2825,00</t>
  </si>
  <si>
    <t>Komputer - 11 szt.</t>
  </si>
  <si>
    <t xml:space="preserve">Projektor </t>
  </si>
  <si>
    <t>Przystawka interaktywna</t>
  </si>
  <si>
    <t>Notebook - 4 szt.</t>
  </si>
  <si>
    <t>radioodtwarzacz Philips</t>
  </si>
  <si>
    <t>Laptop z oprogramowaniem</t>
  </si>
  <si>
    <t>NOTBOOK</t>
  </si>
  <si>
    <t>Kolumna aktywna ALTO TS115A TRUESONIC</t>
  </si>
  <si>
    <t>ALTO LIVE 1604 MIKSER</t>
  </si>
  <si>
    <t>Telewizor LG Tuc 42 LF 610</t>
  </si>
  <si>
    <t>Zestaw interaktywny (tablica interaktywna,rzutnik, laptop)</t>
  </si>
  <si>
    <t>Wizualizer</t>
  </si>
  <si>
    <t>Rzutnik przenośny ACER</t>
  </si>
  <si>
    <t>Kserokopiarka Canon IR 2520</t>
  </si>
  <si>
    <t>Drukarka Taskalfa</t>
  </si>
  <si>
    <t>drukarka TASK alfa</t>
  </si>
  <si>
    <t>zestaw interaktywny( tablica , rzutnik , laptop</t>
  </si>
  <si>
    <t>telewizor LG</t>
  </si>
  <si>
    <t xml:space="preserve">Projektot Epson </t>
  </si>
  <si>
    <t xml:space="preserve">zmywarko-wyparzarka </t>
  </si>
  <si>
    <t>Drukarka TASKalfa 255 ci</t>
  </si>
  <si>
    <t>Kseroopiarka Canon</t>
  </si>
  <si>
    <t>Zestaw interaktywny</t>
  </si>
  <si>
    <t xml:space="preserve">Zestaw: projektor + ekran </t>
  </si>
  <si>
    <t>Aparat fotograficzny Sony</t>
  </si>
  <si>
    <t xml:space="preserve">Laptop HP ProBook 470 G3 </t>
  </si>
  <si>
    <t xml:space="preserve">Dysk WD RED 2TB WD20EFRX SATA III 64 MB szt. 2 </t>
  </si>
  <si>
    <t xml:space="preserve">Qnap TS-231+ szt. </t>
  </si>
  <si>
    <t>Budynek mieszkalny w Nowej Wsi   nr 40</t>
  </si>
  <si>
    <t>Budynek mieszkalny w Nowej Wsi    37</t>
  </si>
  <si>
    <t>Budynek weterynarii w Brzeźniu (część)</t>
  </si>
  <si>
    <t>Budynek biblioteki w Kliczkowie Małym</t>
  </si>
  <si>
    <t>Budynek po przedszkolu - Ośrodek Zdrownia</t>
  </si>
  <si>
    <t>kontener stalowy</t>
  </si>
  <si>
    <t>Budynek mieszklny w Pyszkowie    (pałac)</t>
  </si>
  <si>
    <t>Budynek siłowni w Brzeźniu</t>
  </si>
  <si>
    <t>Drukarka Canon LBP 6670dn</t>
  </si>
  <si>
    <t>Drukarki dla gospodarstw domowych  65 x824,10 zł</t>
  </si>
  <si>
    <t>Zestaw komputerowy</t>
  </si>
  <si>
    <t>Serwer FUJITSU</t>
  </si>
  <si>
    <t>Komputer DELL Optiplex 9020 i3 W8</t>
  </si>
  <si>
    <t>Drukarka Canon LBP6670dn</t>
  </si>
  <si>
    <t>Monitor Dell E2016H 19,5 cala</t>
  </si>
  <si>
    <t>Laptop</t>
  </si>
  <si>
    <t>Konstrukcja murowana,pokryty papą</t>
  </si>
  <si>
    <t>Konstrukcja murowana,pokryty eternitem</t>
  </si>
  <si>
    <t>Konstrukcja murowana, pokryty styropapą</t>
  </si>
  <si>
    <t>Konstrukcja murowana, strop i dach drewniany, zabytek,dach pokryty papą</t>
  </si>
  <si>
    <t>Konstrukcja drewniana, pokryty dachówką</t>
  </si>
  <si>
    <t>drukarka TASKalfa 2551ci</t>
  </si>
  <si>
    <t xml:space="preserve">Zespół Szkolno-Przedszkolny w Brzeźniu </t>
  </si>
  <si>
    <t xml:space="preserve">5. Zespół Szkolno-Przedszkolny w Brzeźniu </t>
  </si>
  <si>
    <t>Zespół Szkolno-Przedszkolny z Brzeźniu</t>
  </si>
  <si>
    <t>- przedszkole</t>
  </si>
  <si>
    <t>-</t>
  </si>
  <si>
    <t>Zestaw komputerowy DELL Vostro 270SFF</t>
  </si>
  <si>
    <t xml:space="preserve">Zestaw komputerowy DELL Vostro 270SFF </t>
  </si>
  <si>
    <t>Komputer Lenowo M 83 G3260/4/128/W78P</t>
  </si>
  <si>
    <t>Monitor PHILIPS 21.5"LCD 223V5LSB</t>
  </si>
  <si>
    <t>UPS Eation BE 650 i USB</t>
  </si>
  <si>
    <t>Niszczarka OPUS CS 2418cd</t>
  </si>
  <si>
    <t>Drukarka Canon LBP 251 dw</t>
  </si>
  <si>
    <t>Komputer HP ProBook 450G2 + oprogramowanie</t>
  </si>
  <si>
    <t>9. Szkoła Podstawowa im. Juliana Tuwima w Ostrowie</t>
  </si>
  <si>
    <t>10. Gminny Ośrodek Pomocy Społecznej w Brzeźniu</t>
  </si>
  <si>
    <t>Załącznik nr 5</t>
  </si>
  <si>
    <t>ZESTAWIENIE SZKÓD 2015</t>
  </si>
  <si>
    <t>L.P.</t>
  </si>
  <si>
    <t>Ubezpieczony</t>
  </si>
  <si>
    <t>Rodzaj szkody</t>
  </si>
  <si>
    <t>Przedmiot szkody</t>
  </si>
  <si>
    <t>Data szkody</t>
  </si>
  <si>
    <t>Kwota odszk.</t>
  </si>
  <si>
    <t>ZESTAWIENIE SZKÓD 2016</t>
  </si>
  <si>
    <t>ZESTAWIENIE SZKÓD 2017</t>
  </si>
  <si>
    <t>ZESTAWIENIE SZKÓD 2018</t>
  </si>
  <si>
    <t>UG</t>
  </si>
  <si>
    <t>brak szkód</t>
  </si>
  <si>
    <t>GOK</t>
  </si>
  <si>
    <t>AR</t>
  </si>
  <si>
    <t>dewastacja stołu bilardowego</t>
  </si>
  <si>
    <t>GBP</t>
  </si>
  <si>
    <t>zalanie budynku i mienia ruchomego</t>
  </si>
  <si>
    <t xml:space="preserve">wandalizm - uszkodzenie wiaty przystankowej </t>
  </si>
  <si>
    <t>przepięcie w skutek wyładowania atmosferycznego / uszkodzony serwer</t>
  </si>
  <si>
    <t xml:space="preserve">uszkodzenie ogrodzenia przez pojazd </t>
  </si>
  <si>
    <t>OC</t>
  </si>
  <si>
    <t>OC za drogi - uszkodzenie pojazdu na drodze</t>
  </si>
  <si>
    <t>wandalizm na placu zabaw</t>
  </si>
  <si>
    <t>wandalizm - znaki drogowe</t>
  </si>
  <si>
    <t>ZSP w Brzeźniu</t>
  </si>
  <si>
    <t>wandalizm na placu zabaw (przedszkole)</t>
  </si>
  <si>
    <t>przepięcie w skutek wyładowania atmosferycznego / uszkodzone oświetlenie uliczne</t>
  </si>
  <si>
    <t>ZGK</t>
  </si>
  <si>
    <t>dewastacja hydrantu</t>
  </si>
  <si>
    <t>pokrycie dachowe uszkodzone w skutek wichury</t>
  </si>
  <si>
    <t>Świetlica w Rybniku - wichura - uszkodzenie konstrukcji dachu i wybita szyba</t>
  </si>
  <si>
    <t>przewrócenie się drzewa na ogrodzenie</t>
  </si>
  <si>
    <t xml:space="preserve">wandalizm - plac zabaw w Stefanowie </t>
  </si>
  <si>
    <t>Dane pojazdów</t>
  </si>
  <si>
    <t>Ubezpieczony/ Właściciel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</si>
  <si>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</si>
  <si>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</si>
  <si>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</si>
  <si>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</si>
  <si>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</si>
  <si>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</si>
  <si>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</si>
  <si>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Rok prod.</t>
  </si>
  <si>
    <t>Suma ubezpieczenia (brutto)</t>
  </si>
  <si>
    <t xml:space="preserve">Okres ubezpieczenia OC i NW </t>
  </si>
  <si>
    <t xml:space="preserve">Okres ubezpieczenia AC i KR </t>
  </si>
  <si>
    <t>Od</t>
  </si>
  <si>
    <t>Do</t>
  </si>
  <si>
    <t>OSP w Brzeźniu, ul. Wspólna 45,  Bronisławów, regon: 731029118</t>
  </si>
  <si>
    <t>STAR</t>
  </si>
  <si>
    <t>LE 14.220 4X4 BB</t>
  </si>
  <si>
    <t>WMAL80ZZ16Y161378</t>
  </si>
  <si>
    <t xml:space="preserve"> SPECJALNY POŻARNICZY</t>
  </si>
  <si>
    <t>06.02.2006</t>
  </si>
  <si>
    <t>Urząd Gminy, ul. Wspólna 44, 98-275 Brzeźnio, regon: 000535468</t>
  </si>
  <si>
    <t>FS LUBLIN</t>
  </si>
  <si>
    <t>ŻUK A15B</t>
  </si>
  <si>
    <t>19.12.1987</t>
  </si>
  <si>
    <t>OSP Gozdy, Gozdy 21A, 98-275 Brzeźnio, regon: 731634078</t>
  </si>
  <si>
    <t>A-156B</t>
  </si>
  <si>
    <t>SUL011111KC523199</t>
  </si>
  <si>
    <t>02.01.1990</t>
  </si>
  <si>
    <t>JELCZ</t>
  </si>
  <si>
    <t>008GMB2.5/8</t>
  </si>
  <si>
    <t>09405</t>
  </si>
  <si>
    <t>07.01.1985</t>
  </si>
  <si>
    <t>OSP Gęsina, Gęsina, 98-282 Kliczków Mały, regon: 731515899</t>
  </si>
  <si>
    <t>ŻUK</t>
  </si>
  <si>
    <t>A15</t>
  </si>
  <si>
    <t>02534</t>
  </si>
  <si>
    <t>SPRECJALNY CIĘŻAROWY</t>
  </si>
  <si>
    <t>20.03.1975</t>
  </si>
  <si>
    <t>ŻUK A156B</t>
  </si>
  <si>
    <t>SAF 2704</t>
  </si>
  <si>
    <t>02.06.1987</t>
  </si>
  <si>
    <t>SAF 2705</t>
  </si>
  <si>
    <t>OSP w Pyszkowie, Pyszków 538, 98-275 Brzeźnio, regon: 731635899</t>
  </si>
  <si>
    <t>FORD</t>
  </si>
  <si>
    <t>TRANSIT</t>
  </si>
  <si>
    <t>WF0XXXTTFX8C23266</t>
  </si>
  <si>
    <t>11.12.2008</t>
  </si>
  <si>
    <t>17.05.1982</t>
  </si>
  <si>
    <t>06.07.1988</t>
  </si>
  <si>
    <t>Przyczepa</t>
  </si>
  <si>
    <t>POM-ŚREM</t>
  </si>
  <si>
    <t>00000000000004863</t>
  </si>
  <si>
    <t>ESI77YJ</t>
  </si>
  <si>
    <t>przyczepa</t>
  </si>
  <si>
    <t>10.12.1984</t>
  </si>
  <si>
    <t>Beukema</t>
  </si>
  <si>
    <t>SHM</t>
  </si>
  <si>
    <t>4-8792</t>
  </si>
  <si>
    <t>wolnobieżny / równiarka drogowa</t>
  </si>
  <si>
    <t>JCB</t>
  </si>
  <si>
    <t>1037789</t>
  </si>
  <si>
    <t>koparko-ładowarka</t>
  </si>
  <si>
    <t>VOLKSWAGEN</t>
  </si>
  <si>
    <t>TRANSPORTER</t>
  </si>
  <si>
    <t>WV2ZZZ70ZPH128711</t>
  </si>
  <si>
    <t>ESI NT61</t>
  </si>
  <si>
    <t>22.10.1993</t>
  </si>
  <si>
    <t>ESI003100102</t>
  </si>
  <si>
    <t>ESI PE18</t>
  </si>
  <si>
    <t>15.09.1997</t>
  </si>
  <si>
    <t>Urząd Gminy, ul. Wspólna 44, 98-275 Brzeźnio, regon: 000535469</t>
  </si>
  <si>
    <t>Urząd Gminy, ul. Wspólna 44, 98-275 Brzeźnio, regon: 000535470</t>
  </si>
  <si>
    <t>ZETOR</t>
  </si>
  <si>
    <t>00000000000040472</t>
  </si>
  <si>
    <t>SIS 001P</t>
  </si>
  <si>
    <t>10.09.1990</t>
  </si>
  <si>
    <t xml:space="preserve">Ostrówek </t>
  </si>
  <si>
    <t>KTO 162</t>
  </si>
  <si>
    <t>00000000000009032</t>
  </si>
  <si>
    <t>B/N</t>
  </si>
  <si>
    <t>01.05.1987</t>
  </si>
  <si>
    <t>MUZDZ8/1</t>
  </si>
  <si>
    <t>00000000000018190</t>
  </si>
  <si>
    <t>SIS 002S</t>
  </si>
  <si>
    <t>09.10.1990</t>
  </si>
  <si>
    <t>SUL35242710071954</t>
  </si>
  <si>
    <t>27.09.2001</t>
  </si>
  <si>
    <t>09855</t>
  </si>
  <si>
    <t>SAE3885</t>
  </si>
  <si>
    <t>04.06.1985</t>
  </si>
  <si>
    <t>DAEWOO</t>
  </si>
  <si>
    <t>LUBLIN 3524</t>
  </si>
  <si>
    <t>SUL3524271007861</t>
  </si>
  <si>
    <t>ESIL059</t>
  </si>
  <si>
    <t>15.05.2001</t>
  </si>
  <si>
    <t>Walec Drogowy</t>
  </si>
  <si>
    <t>WDS-10H</t>
  </si>
  <si>
    <t>00000000000001005</t>
  </si>
  <si>
    <t>pojazd wolnobiezny</t>
  </si>
  <si>
    <t>10.05.1988</t>
  </si>
  <si>
    <t>Forterra</t>
  </si>
  <si>
    <t>000F4G4L41MC03457</t>
  </si>
  <si>
    <t>ciągnik  rolniczy</t>
  </si>
  <si>
    <t>18.08.2010</t>
  </si>
  <si>
    <t>POMOT</t>
  </si>
  <si>
    <t>T546/A</t>
  </si>
  <si>
    <t>0000000046A100037</t>
  </si>
  <si>
    <t>przyczepa ciężarowa rolnicza - asenizacyjna</t>
  </si>
  <si>
    <t>Autosan</t>
  </si>
  <si>
    <t>A0909</t>
  </si>
  <si>
    <t>SUASW3RAP4S680530</t>
  </si>
  <si>
    <t>OSOBOWY</t>
  </si>
  <si>
    <t>10.09.2004</t>
  </si>
  <si>
    <t>DAEWOO- Lublin</t>
  </si>
  <si>
    <t>SUL352417YD069146</t>
  </si>
  <si>
    <t>ESI H301</t>
  </si>
  <si>
    <t>SPECJALNY POŻARNICZY</t>
  </si>
  <si>
    <t>31.10.2000</t>
  </si>
  <si>
    <t>Volkswagen</t>
  </si>
  <si>
    <t>Transporter</t>
  </si>
  <si>
    <t>WV1ZZZ70ZYH127261</t>
  </si>
  <si>
    <t>13.03.2000</t>
  </si>
  <si>
    <t>SUL352417X0013999</t>
  </si>
  <si>
    <t>19.11.1999</t>
  </si>
  <si>
    <t>A-15</t>
  </si>
  <si>
    <t>27.11.1978</t>
  </si>
  <si>
    <t>Star</t>
  </si>
  <si>
    <t>M42</t>
  </si>
  <si>
    <t>SUS1142CA50010450</t>
  </si>
  <si>
    <t>12.12.1995</t>
  </si>
  <si>
    <t>Ochotnicza Straż Pożarna w Brzeźniu,  
ul. Wspólna 45,  98-275 Brzeźnio, 
Regon: 731029118</t>
  </si>
  <si>
    <t>Ochotnicza Straż Pożarna Kliczków Mały, 
Kliczków Mały 4A, 98-275 Brzeźnio,
 Regon: 731515899</t>
  </si>
  <si>
    <t>Ochotnicza Straż Pożarna Barczew, 
Barczew 43A, 98-275 Brzeźnio, 
Regon: 731505850</t>
  </si>
  <si>
    <t>ESI 55LL</t>
  </si>
  <si>
    <t>SIS 444K</t>
  </si>
  <si>
    <t>SIS 198D</t>
  </si>
  <si>
    <t>SIS 237C</t>
  </si>
  <si>
    <t>ESI GX16</t>
  </si>
  <si>
    <t>SIS 573C</t>
  </si>
  <si>
    <t>SAG 4734</t>
  </si>
  <si>
    <t>ESI N575</t>
  </si>
  <si>
    <t>LWX 0926</t>
  </si>
  <si>
    <t>SIS 580C</t>
  </si>
  <si>
    <t>WV1ZZZ7Z1H050301</t>
  </si>
  <si>
    <t>ESI VX15</t>
  </si>
  <si>
    <t>ESI YC15</t>
  </si>
  <si>
    <t>ESI FU25</t>
  </si>
  <si>
    <t>ESI 91WM</t>
  </si>
  <si>
    <t>ESI 80GY</t>
  </si>
  <si>
    <t>ESI 43991</t>
  </si>
  <si>
    <t>ciężarowy</t>
  </si>
  <si>
    <t>Ładowność</t>
  </si>
  <si>
    <t>Ilość miejsc</t>
  </si>
  <si>
    <t>Zakład Gospodarki Komunalnej 
w Brzeźniu, ul. Sieradzka 8, 98-275 Brzeźnio, Regon: 731000758</t>
  </si>
  <si>
    <t xml:space="preserve"> 29.01.2022 </t>
  </si>
  <si>
    <t xml:space="preserve"> 04.03.2022 </t>
  </si>
  <si>
    <t xml:space="preserve"> 17.05.2022 </t>
  </si>
  <si>
    <t xml:space="preserve"> 11.02.2022 </t>
  </si>
  <si>
    <t xml:space="preserve"> 08.05.2022 </t>
  </si>
  <si>
    <t xml:space="preserve">  12.03.2019 </t>
  </si>
  <si>
    <t xml:space="preserve"> 06.01.2019 </t>
  </si>
  <si>
    <t xml:space="preserve"> 08.12.2018 </t>
  </si>
  <si>
    <t xml:space="preserve"> 16.10.2018</t>
  </si>
  <si>
    <t xml:space="preserve"> 31.12.2021</t>
  </si>
  <si>
    <t>Domek</t>
  </si>
  <si>
    <t>Lipno</t>
  </si>
  <si>
    <t>Urządzenie wielofunkcyjne MF 411 dw</t>
  </si>
  <si>
    <t>Synology RS 816</t>
  </si>
  <si>
    <t>Drukarka CANON  LBP 251 dw</t>
  </si>
  <si>
    <t>Komputer Dell Vostro 3267 SFF, monitor 21,5 3717,06</t>
  </si>
  <si>
    <t xml:space="preserve">Notebook Dell Vostro </t>
  </si>
  <si>
    <t>Załącznik nr 3
Wykaz sprzętu elektronicznego</t>
  </si>
  <si>
    <t>Załącznik nr 2
Wykaz środków trwałych</t>
  </si>
  <si>
    <t>Notebook Dell E6520 SSD</t>
  </si>
  <si>
    <t>Sony HDR-CX240E</t>
  </si>
  <si>
    <t>zestaw komputerowy INVAR - 5 szt.</t>
  </si>
  <si>
    <t>Urządzenie bizhub 224e, nr fabryczny A61H021006412
- umowa dzierżawy, właściciel: DAMBIS S.C. Witold Balcerowski, Jarosław Sęk, ul. Mielczarskiego 1a, 97-400 Belchatów, NIP: 769 17 77 053, Regon: 590592220</t>
  </si>
  <si>
    <t>Budynek przedszkolny</t>
  </si>
  <si>
    <t>4-dyskowy serwer plików NAS z dyskami</t>
  </si>
  <si>
    <t>Projekt krótkoogniskowy</t>
  </si>
  <si>
    <t>Tablica interaktywna z projektorem - 2 szt.</t>
  </si>
  <si>
    <t>6. Publiczna Szkoła Podstawowa im. Jana Pawła II w Kliczkowie Wielkim</t>
  </si>
  <si>
    <t>projektor NEC NP..20</t>
  </si>
  <si>
    <t>Zespół Szkolno-Przedszkolny w Barczewie</t>
  </si>
  <si>
    <t>7. Zespół Szkolno-Przedszkolny w Barczewie</t>
  </si>
  <si>
    <t>Projektor PP</t>
  </si>
  <si>
    <t>Drukarka HP Color PP</t>
  </si>
  <si>
    <t>Kopiarka Konica PP</t>
  </si>
  <si>
    <t>Zestaw tablica Interwrite + projektor</t>
  </si>
  <si>
    <t>Komputer Dell PP</t>
  </si>
  <si>
    <t>Laptop Lenovo  z oprogramowaniem</t>
  </si>
  <si>
    <t>Radioodtwarzacz Philips</t>
  </si>
  <si>
    <t>Radioodtwarzacz Philips PP</t>
  </si>
  <si>
    <t xml:space="preserve"> 16.10.2019</t>
  </si>
  <si>
    <t>Komputer DELL Optiplex 3010 Monitor HP P202 20 "</t>
  </si>
  <si>
    <t>budynek z bali drewniach, pokryty gontem papowym</t>
  </si>
  <si>
    <t>Stefanowów Ruszkowski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</si>
</sst>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_-* #,##0.00\ [$zł-415]_-;\-* #,##0.00\ [$zł-415]_-;_-* &quot;-&quot;??\ [$zł-415]_-;_-@_-"/>
    <numFmt numFmtId="167" formatCode="&quot; &quot;#,##0.00&quot; zł &quot;;&quot;-&quot;#,##0.00&quot; zł &quot;;&quot; -&quot;#&quot; zł &quot;;&quot; &quot;@&quot; &quot;"/>
    <numFmt numFmtId="168" formatCode="[$-415]General"/>
  </numFmts>
  <fonts count="33"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Arial1"/>
      <charset val="238"/>
    </font>
    <font>
      <sz val="10"/>
      <color theme="1"/>
      <name val="Tahoma"/>
      <family val="2"/>
      <charset val="238"/>
    </font>
    <font>
      <b/>
      <i/>
      <u/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u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u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u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indexed="9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2" fillId="0" borderId="0"/>
    <xf numFmtId="168" fontId="5" fillId="0" borderId="0"/>
  </cellStyleXfs>
  <cellXfs count="272">
    <xf numFmtId="0" fontId="0" fillId="0" borderId="0" xfId="0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4" fontId="9" fillId="0" borderId="0" xfId="0" applyNumberFormat="1" applyFont="1"/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quotePrefix="1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6" fillId="5" borderId="1" xfId="0" applyNumberFormat="1" applyFont="1" applyFill="1" applyBorder="1" applyAlignment="1">
      <alignment horizontal="right" vertical="center" wrapText="1" indent="1"/>
    </xf>
    <xf numFmtId="44" fontId="13" fillId="0" borderId="1" xfId="1" applyFont="1" applyFill="1" applyBorder="1" applyAlignment="1">
      <alignment horizontal="right" vertical="center" indent="1"/>
    </xf>
    <xf numFmtId="166" fontId="16" fillId="5" borderId="1" xfId="0" applyNumberFormat="1" applyFont="1" applyFill="1" applyBorder="1" applyAlignment="1">
      <alignment horizontal="right" vertical="center" wrapText="1" indent="1"/>
    </xf>
    <xf numFmtId="166" fontId="13" fillId="0" borderId="1" xfId="0" applyNumberFormat="1" applyFont="1" applyFill="1" applyBorder="1" applyAlignment="1">
      <alignment horizontal="right" vertical="center" wrapText="1" indent="1"/>
    </xf>
    <xf numFmtId="44" fontId="13" fillId="0" borderId="1" xfId="1" applyFont="1" applyFill="1" applyBorder="1" applyAlignment="1">
      <alignment horizontal="right" vertical="center" wrapText="1" indent="1"/>
    </xf>
    <xf numFmtId="44" fontId="13" fillId="0" borderId="1" xfId="1" applyFont="1" applyBorder="1" applyAlignment="1">
      <alignment horizontal="right" vertical="center" indent="1"/>
    </xf>
    <xf numFmtId="44" fontId="16" fillId="5" borderId="1" xfId="1" applyFont="1" applyFill="1" applyBorder="1" applyAlignment="1">
      <alignment horizontal="right" vertical="center" wrapText="1" indent="1"/>
    </xf>
    <xf numFmtId="164" fontId="16" fillId="3" borderId="1" xfId="0" applyNumberFormat="1" applyFont="1" applyFill="1" applyBorder="1" applyAlignment="1">
      <alignment horizontal="right" vertical="center" wrapText="1" indent="1"/>
    </xf>
    <xf numFmtId="44" fontId="18" fillId="0" borderId="1" xfId="1" applyFont="1" applyFill="1" applyBorder="1" applyAlignment="1">
      <alignment horizontal="right" vertical="center" wrapText="1" indent="1"/>
    </xf>
    <xf numFmtId="166" fontId="13" fillId="6" borderId="1" xfId="0" applyNumberFormat="1" applyFont="1" applyFill="1" applyBorder="1" applyAlignment="1">
      <alignment horizontal="right" vertical="center" wrapText="1" indent="1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4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44" fontId="11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4" fontId="9" fillId="6" borderId="1" xfId="0" applyNumberFormat="1" applyFont="1" applyFill="1" applyBorder="1" applyAlignment="1">
      <alignment vertical="center"/>
    </xf>
    <xf numFmtId="0" fontId="10" fillId="6" borderId="0" xfId="0" applyFont="1" applyFill="1"/>
    <xf numFmtId="0" fontId="9" fillId="6" borderId="0" xfId="0" applyFont="1" applyFill="1"/>
    <xf numFmtId="0" fontId="26" fillId="6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0" borderId="1" xfId="0" applyFont="1" applyBorder="1" applyAlignment="1">
      <alignment vertical="center" wrapText="1"/>
    </xf>
    <xf numFmtId="44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/>
    <xf numFmtId="44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6" fillId="0" borderId="0" xfId="0" applyFont="1"/>
    <xf numFmtId="8" fontId="9" fillId="6" borderId="1" xfId="0" applyNumberFormat="1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horizontal="right" vertical="center" wrapText="1"/>
    </xf>
    <xf numFmtId="44" fontId="11" fillId="5" borderId="1" xfId="0" applyNumberFormat="1" applyFont="1" applyFill="1" applyBorder="1" applyAlignment="1">
      <alignment horizontal="right" vertical="center" wrapText="1"/>
    </xf>
    <xf numFmtId="0" fontId="27" fillId="5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4" fontId="9" fillId="0" borderId="0" xfId="0" applyNumberFormat="1" applyFont="1"/>
    <xf numFmtId="44" fontId="9" fillId="0" borderId="4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4" fontId="9" fillId="6" borderId="1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164" fontId="9" fillId="0" borderId="0" xfId="0" applyNumberFormat="1" applyFont="1"/>
    <xf numFmtId="0" fontId="29" fillId="0" borderId="1" xfId="0" applyFont="1" applyBorder="1" applyAlignment="1">
      <alignment horizontal="center" vertical="center"/>
    </xf>
    <xf numFmtId="0" fontId="12" fillId="6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horizontal="center" vertical="center" wrapText="1"/>
    </xf>
    <xf numFmtId="44" fontId="12" fillId="6" borderId="1" xfId="0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44" fontId="10" fillId="6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/>
    <xf numFmtId="44" fontId="9" fillId="0" borderId="0" xfId="0" applyNumberFormat="1" applyFont="1" applyFill="1" applyAlignment="1">
      <alignment vertical="center"/>
    </xf>
    <xf numFmtId="164" fontId="11" fillId="5" borderId="2" xfId="0" applyNumberFormat="1" applyFont="1" applyFill="1" applyBorder="1" applyAlignment="1">
      <alignment horizontal="right" vertical="center" wrapText="1"/>
    </xf>
    <xf numFmtId="44" fontId="31" fillId="5" borderId="2" xfId="0" applyNumberFormat="1" applyFont="1" applyFill="1" applyBorder="1" applyAlignment="1">
      <alignment horizontal="right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vertical="center" wrapText="1"/>
    </xf>
    <xf numFmtId="0" fontId="28" fillId="5" borderId="2" xfId="0" applyFont="1" applyFill="1" applyBorder="1" applyAlignment="1">
      <alignment vertical="center" wrapText="1"/>
    </xf>
    <xf numFmtId="2" fontId="9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164" fontId="9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 vertical="center"/>
    </xf>
    <xf numFmtId="44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center" vertical="center" textRotation="180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44" fontId="9" fillId="0" borderId="0" xfId="0" applyNumberFormat="1" applyFont="1" applyBorder="1" applyAlignment="1">
      <alignment vertical="center"/>
    </xf>
    <xf numFmtId="4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44" fontId="9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44" fontId="31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44" fontId="12" fillId="0" borderId="1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quotePrefix="1" applyFont="1" applyFill="1" applyBorder="1" applyAlignment="1">
      <alignment horizontal="left" vertical="center" wrapText="1"/>
    </xf>
    <xf numFmtId="8" fontId="12" fillId="0" borderId="1" xfId="0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right"/>
    </xf>
    <xf numFmtId="0" fontId="32" fillId="7" borderId="1" xfId="0" applyFont="1" applyFill="1" applyBorder="1"/>
    <xf numFmtId="44" fontId="31" fillId="7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horizontal="center" vertical="center"/>
    </xf>
    <xf numFmtId="164" fontId="12" fillId="0" borderId="1" xfId="0" quotePrefix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8" fontId="13" fillId="0" borderId="1" xfId="1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164" fontId="22" fillId="5" borderId="1" xfId="0" applyNumberFormat="1" applyFont="1" applyFill="1" applyBorder="1" applyAlignment="1">
      <alignment horizontal="right" vertical="center" inden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wrapText="1" indent="1"/>
    </xf>
    <xf numFmtId="164" fontId="14" fillId="0" borderId="0" xfId="0" applyNumberFormat="1" applyFont="1" applyFill="1" applyAlignment="1">
      <alignment horizontal="right" vertical="center" indent="1"/>
    </xf>
    <xf numFmtId="8" fontId="18" fillId="0" borderId="1" xfId="1" applyNumberFormat="1" applyFont="1" applyFill="1" applyBorder="1" applyAlignment="1">
      <alignment horizontal="right" vertical="center" indent="1"/>
    </xf>
    <xf numFmtId="164" fontId="13" fillId="0" borderId="0" xfId="0" applyNumberFormat="1" applyFont="1" applyFill="1" applyAlignment="1">
      <alignment horizontal="right" vertical="center" indent="1"/>
    </xf>
    <xf numFmtId="166" fontId="13" fillId="0" borderId="0" xfId="0" applyNumberFormat="1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 indent="1"/>
    </xf>
    <xf numFmtId="0" fontId="23" fillId="0" borderId="1" xfId="0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horizontal="right" vertical="center" wrapText="1" inden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44" fontId="9" fillId="6" borderId="3" xfId="0" applyNumberFormat="1" applyFont="1" applyFill="1" applyBorder="1" applyAlignment="1">
      <alignment horizontal="center" vertical="center"/>
    </xf>
    <xf numFmtId="44" fontId="9" fillId="6" borderId="2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4" fillId="0" borderId="0" xfId="0" applyFont="1" applyFill="1" applyAlignment="1">
      <alignment horizontal="right"/>
    </xf>
    <xf numFmtId="0" fontId="11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 vertical="center"/>
    </xf>
    <xf numFmtId="44" fontId="9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30" fillId="0" borderId="5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4">
    <cellStyle name="Excel Built-in Normal" xfId="3"/>
    <cellStyle name="Normalny" xfId="0" builtinId="0"/>
    <cellStyle name="Walutowy" xfId="1" builtinId="4"/>
    <cellStyle name="Walutowy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10"/>
  <sheetViews>
    <sheetView tabSelected="1" view="pageBreakPreview" zoomScale="80" zoomScaleNormal="80" zoomScaleSheetLayoutView="80" workbookViewId="0">
      <selection activeCell="L69" sqref="L69"/>
    </sheetView>
  </sheetViews>
  <sheetFormatPr defaultRowHeight="12.75"/>
  <cols>
    <col min="1" max="1" width="3.85546875" style="81" bestFit="1" customWidth="1"/>
    <col min="2" max="2" width="36.85546875" style="36" customWidth="1"/>
    <col min="3" max="3" width="15.28515625" style="82" customWidth="1"/>
    <col min="4" max="4" width="21" style="79" customWidth="1"/>
    <col min="5" max="5" width="19.5703125" style="83" customWidth="1"/>
    <col min="6" max="6" width="19.5703125" style="84" customWidth="1"/>
    <col min="7" max="7" width="32.7109375" style="81" customWidth="1"/>
    <col min="8" max="8" width="41" style="149" bestFit="1" customWidth="1"/>
    <col min="9" max="9" width="36.5703125" style="81" customWidth="1"/>
    <col min="10" max="10" width="16.5703125" style="27" customWidth="1"/>
    <col min="11" max="11" width="9.140625" style="27"/>
    <col min="12" max="12" width="16.85546875" style="27" bestFit="1" customWidth="1"/>
    <col min="13" max="13" width="15.7109375" style="27" bestFit="1" customWidth="1"/>
    <col min="14" max="16384" width="9.140625" style="27"/>
  </cols>
  <sheetData>
    <row r="1" spans="1:13" s="38" customFormat="1">
      <c r="B1" s="77" t="s">
        <v>183</v>
      </c>
      <c r="C1" s="78"/>
      <c r="D1" s="78"/>
      <c r="E1" s="79"/>
      <c r="F1" s="80"/>
      <c r="G1" s="79"/>
      <c r="H1" s="36"/>
      <c r="I1" s="36"/>
      <c r="J1" s="36"/>
    </row>
    <row r="2" spans="1:13">
      <c r="H2" s="237"/>
      <c r="I2" s="237"/>
    </row>
    <row r="3" spans="1:13" s="85" customFormat="1" ht="24" customHeight="1">
      <c r="A3" s="242" t="s">
        <v>171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ht="66.75" customHeight="1">
      <c r="A4" s="86" t="s">
        <v>0</v>
      </c>
      <c r="B4" s="86" t="s">
        <v>11</v>
      </c>
      <c r="C4" s="86" t="s">
        <v>1</v>
      </c>
      <c r="D4" s="87" t="s">
        <v>9</v>
      </c>
      <c r="E4" s="88" t="s">
        <v>16</v>
      </c>
      <c r="F4" s="87" t="s">
        <v>17</v>
      </c>
      <c r="G4" s="86" t="s">
        <v>19</v>
      </c>
      <c r="H4" s="86" t="s">
        <v>18</v>
      </c>
      <c r="I4" s="86" t="s">
        <v>6</v>
      </c>
    </row>
    <row r="5" spans="1:13" ht="30.75" customHeight="1">
      <c r="A5" s="89" t="s">
        <v>8</v>
      </c>
      <c r="B5" s="232" t="s">
        <v>22</v>
      </c>
      <c r="C5" s="233"/>
      <c r="D5" s="233"/>
      <c r="E5" s="233"/>
      <c r="F5" s="233"/>
      <c r="G5" s="234"/>
      <c r="H5" s="90"/>
      <c r="I5" s="91"/>
      <c r="J5" s="92"/>
    </row>
    <row r="6" spans="1:13" s="95" customFormat="1" ht="30.75" customHeight="1">
      <c r="A6" s="219">
        <v>1</v>
      </c>
      <c r="B6" s="221" t="s">
        <v>38</v>
      </c>
      <c r="C6" s="219"/>
      <c r="D6" s="223"/>
      <c r="E6" s="93">
        <v>3000000</v>
      </c>
      <c r="F6" s="219"/>
      <c r="G6" s="225" t="s">
        <v>57</v>
      </c>
      <c r="H6" s="225" t="s">
        <v>58</v>
      </c>
      <c r="I6" s="227"/>
      <c r="J6" s="94"/>
    </row>
    <row r="7" spans="1:13" s="95" customFormat="1" ht="26.25" customHeight="1">
      <c r="A7" s="220"/>
      <c r="B7" s="222"/>
      <c r="C7" s="220"/>
      <c r="D7" s="224"/>
      <c r="E7" s="93">
        <v>677500</v>
      </c>
      <c r="F7" s="220"/>
      <c r="G7" s="226"/>
      <c r="H7" s="226"/>
      <c r="I7" s="228"/>
      <c r="J7" s="96"/>
    </row>
    <row r="8" spans="1:13" s="95" customFormat="1" ht="30.75" customHeight="1">
      <c r="A8" s="97">
        <v>2</v>
      </c>
      <c r="B8" s="98" t="s">
        <v>39</v>
      </c>
      <c r="C8" s="97"/>
      <c r="D8" s="99"/>
      <c r="E8" s="93">
        <v>120000</v>
      </c>
      <c r="F8" s="97"/>
      <c r="G8" s="100"/>
      <c r="H8" s="98" t="s">
        <v>58</v>
      </c>
      <c r="I8" s="101"/>
    </row>
    <row r="9" spans="1:13" s="95" customFormat="1" ht="30.75" customHeight="1">
      <c r="A9" s="97">
        <v>3</v>
      </c>
      <c r="B9" s="98" t="s">
        <v>105</v>
      </c>
      <c r="C9" s="97"/>
      <c r="D9" s="99"/>
      <c r="E9" s="93">
        <v>112000</v>
      </c>
      <c r="F9" s="97"/>
      <c r="G9" s="100"/>
      <c r="H9" s="98" t="s">
        <v>58</v>
      </c>
      <c r="I9" s="101"/>
    </row>
    <row r="10" spans="1:13" s="95" customFormat="1" ht="30.75" customHeight="1">
      <c r="A10" s="97">
        <v>4</v>
      </c>
      <c r="B10" s="98" t="s">
        <v>40</v>
      </c>
      <c r="C10" s="97"/>
      <c r="D10" s="99"/>
      <c r="E10" s="93">
        <v>120000</v>
      </c>
      <c r="F10" s="97"/>
      <c r="G10" s="100"/>
      <c r="H10" s="98" t="s">
        <v>106</v>
      </c>
      <c r="I10" s="101"/>
    </row>
    <row r="11" spans="1:13" s="95" customFormat="1" ht="30.75" customHeight="1">
      <c r="A11" s="97">
        <v>5</v>
      </c>
      <c r="B11" s="98" t="s">
        <v>41</v>
      </c>
      <c r="C11" s="97"/>
      <c r="D11" s="99"/>
      <c r="E11" s="93">
        <v>100000</v>
      </c>
      <c r="F11" s="97"/>
      <c r="G11" s="100"/>
      <c r="H11" s="98" t="s">
        <v>59</v>
      </c>
      <c r="I11" s="101"/>
    </row>
    <row r="12" spans="1:13" s="95" customFormat="1" ht="30.75" customHeight="1">
      <c r="A12" s="97">
        <v>6</v>
      </c>
      <c r="B12" s="98" t="s">
        <v>42</v>
      </c>
      <c r="C12" s="97"/>
      <c r="D12" s="99"/>
      <c r="E12" s="93">
        <v>120000</v>
      </c>
      <c r="F12" s="97">
        <v>92.56</v>
      </c>
      <c r="G12" s="100"/>
      <c r="H12" s="98" t="s">
        <v>59</v>
      </c>
      <c r="I12" s="101"/>
    </row>
    <row r="13" spans="1:13" s="95" customFormat="1" ht="30.75" customHeight="1">
      <c r="A13" s="97">
        <v>7</v>
      </c>
      <c r="B13" s="98" t="s">
        <v>43</v>
      </c>
      <c r="C13" s="97"/>
      <c r="D13" s="99"/>
      <c r="E13" s="93">
        <v>100000</v>
      </c>
      <c r="F13" s="97"/>
      <c r="G13" s="100"/>
      <c r="H13" s="98" t="s">
        <v>56</v>
      </c>
      <c r="I13" s="101"/>
    </row>
    <row r="14" spans="1:13" s="95" customFormat="1" ht="30.75" customHeight="1">
      <c r="A14" s="97">
        <v>8</v>
      </c>
      <c r="B14" s="98" t="s">
        <v>215</v>
      </c>
      <c r="C14" s="97">
        <v>1930</v>
      </c>
      <c r="D14" s="93"/>
      <c r="E14" s="93">
        <v>80000</v>
      </c>
      <c r="F14" s="97">
        <v>77.400000000000006</v>
      </c>
      <c r="G14" s="100"/>
      <c r="H14" s="98" t="s">
        <v>60</v>
      </c>
      <c r="I14" s="101"/>
    </row>
    <row r="15" spans="1:13" s="95" customFormat="1" ht="30.75" customHeight="1">
      <c r="A15" s="97">
        <v>9</v>
      </c>
      <c r="B15" s="98" t="s">
        <v>216</v>
      </c>
      <c r="C15" s="97"/>
      <c r="D15" s="93"/>
      <c r="E15" s="93">
        <v>26000</v>
      </c>
      <c r="F15" s="97">
        <v>45</v>
      </c>
      <c r="G15" s="100"/>
      <c r="H15" s="98" t="s">
        <v>61</v>
      </c>
      <c r="I15" s="101"/>
    </row>
    <row r="16" spans="1:13" s="95" customFormat="1" ht="30.75" customHeight="1">
      <c r="A16" s="97">
        <v>10</v>
      </c>
      <c r="B16" s="98" t="s">
        <v>44</v>
      </c>
      <c r="C16" s="97"/>
      <c r="D16" s="93"/>
      <c r="E16" s="93">
        <v>100000</v>
      </c>
      <c r="F16" s="97">
        <v>50</v>
      </c>
      <c r="G16" s="100"/>
      <c r="H16" s="98" t="s">
        <v>62</v>
      </c>
      <c r="I16" s="101"/>
    </row>
    <row r="17" spans="1:10" s="95" customFormat="1" ht="30.75" customHeight="1">
      <c r="A17" s="97">
        <v>11</v>
      </c>
      <c r="B17" s="98" t="s">
        <v>45</v>
      </c>
      <c r="C17" s="97">
        <v>1919</v>
      </c>
      <c r="D17" s="93"/>
      <c r="E17" s="93">
        <v>80000</v>
      </c>
      <c r="F17" s="97"/>
      <c r="G17" s="100"/>
      <c r="H17" s="98" t="s">
        <v>63</v>
      </c>
      <c r="I17" s="101"/>
    </row>
    <row r="18" spans="1:10" s="95" customFormat="1" ht="30.75" customHeight="1">
      <c r="A18" s="97">
        <v>12</v>
      </c>
      <c r="B18" s="98" t="s">
        <v>217</v>
      </c>
      <c r="C18" s="97"/>
      <c r="D18" s="93"/>
      <c r="E18" s="93">
        <v>300000</v>
      </c>
      <c r="F18" s="97">
        <v>494</v>
      </c>
      <c r="G18" s="100"/>
      <c r="H18" s="98" t="s">
        <v>64</v>
      </c>
      <c r="I18" s="101"/>
    </row>
    <row r="19" spans="1:10" s="95" customFormat="1" ht="30.75" customHeight="1">
      <c r="A19" s="97">
        <v>13</v>
      </c>
      <c r="B19" s="98" t="s">
        <v>218</v>
      </c>
      <c r="C19" s="97"/>
      <c r="D19" s="93"/>
      <c r="E19" s="93">
        <v>100000</v>
      </c>
      <c r="F19" s="97">
        <v>133</v>
      </c>
      <c r="G19" s="100"/>
      <c r="H19" s="98" t="s">
        <v>64</v>
      </c>
      <c r="I19" s="101"/>
    </row>
    <row r="20" spans="1:10" s="95" customFormat="1" ht="30.75" customHeight="1">
      <c r="A20" s="97">
        <v>14</v>
      </c>
      <c r="B20" s="98" t="s">
        <v>124</v>
      </c>
      <c r="C20" s="97">
        <v>1956</v>
      </c>
      <c r="D20" s="93"/>
      <c r="E20" s="93">
        <v>400000</v>
      </c>
      <c r="F20" s="97"/>
      <c r="G20" s="100"/>
      <c r="H20" s="98" t="s">
        <v>61</v>
      </c>
      <c r="I20" s="101"/>
    </row>
    <row r="21" spans="1:10" s="95" customFormat="1" ht="30.75" customHeight="1">
      <c r="A21" s="97">
        <v>15</v>
      </c>
      <c r="B21" s="98" t="s">
        <v>219</v>
      </c>
      <c r="C21" s="97">
        <v>1977</v>
      </c>
      <c r="D21" s="93"/>
      <c r="E21" s="93">
        <v>120000</v>
      </c>
      <c r="F21" s="97"/>
      <c r="G21" s="100"/>
      <c r="H21" s="98" t="s">
        <v>65</v>
      </c>
      <c r="I21" s="101"/>
    </row>
    <row r="22" spans="1:10" s="95" customFormat="1" ht="30.75" customHeight="1">
      <c r="A22" s="97">
        <v>16</v>
      </c>
      <c r="B22" s="98" t="s">
        <v>46</v>
      </c>
      <c r="C22" s="97">
        <v>1992</v>
      </c>
      <c r="D22" s="93"/>
      <c r="E22" s="93">
        <v>40000</v>
      </c>
      <c r="F22" s="97"/>
      <c r="G22" s="100"/>
      <c r="H22" s="98" t="s">
        <v>231</v>
      </c>
      <c r="I22" s="101"/>
    </row>
    <row r="23" spans="1:10" s="95" customFormat="1" ht="30.75" customHeight="1">
      <c r="A23" s="97">
        <v>17</v>
      </c>
      <c r="B23" s="98" t="s">
        <v>123</v>
      </c>
      <c r="C23" s="97"/>
      <c r="D23" s="93"/>
      <c r="E23" s="93">
        <v>15000</v>
      </c>
      <c r="F23" s="97"/>
      <c r="G23" s="100"/>
      <c r="H23" s="98" t="s">
        <v>232</v>
      </c>
      <c r="I23" s="101"/>
    </row>
    <row r="24" spans="1:10" s="95" customFormat="1" ht="30.75" customHeight="1">
      <c r="A24" s="219">
        <v>18</v>
      </c>
      <c r="B24" s="221" t="s">
        <v>107</v>
      </c>
      <c r="C24" s="219"/>
      <c r="D24" s="223"/>
      <c r="E24" s="93">
        <v>170000</v>
      </c>
      <c r="F24" s="219"/>
      <c r="G24" s="219"/>
      <c r="H24" s="225" t="s">
        <v>233</v>
      </c>
      <c r="I24" s="227"/>
      <c r="J24" s="94"/>
    </row>
    <row r="25" spans="1:10" s="95" customFormat="1" ht="32.25" customHeight="1">
      <c r="A25" s="220"/>
      <c r="B25" s="222"/>
      <c r="C25" s="220"/>
      <c r="D25" s="224"/>
      <c r="E25" s="93">
        <v>1640800</v>
      </c>
      <c r="F25" s="220"/>
      <c r="G25" s="220"/>
      <c r="H25" s="226"/>
      <c r="I25" s="228"/>
      <c r="J25" s="96"/>
    </row>
    <row r="26" spans="1:10" s="95" customFormat="1" ht="30.75" customHeight="1">
      <c r="A26" s="97">
        <v>19</v>
      </c>
      <c r="B26" s="98" t="s">
        <v>47</v>
      </c>
      <c r="C26" s="97"/>
      <c r="D26" s="93"/>
      <c r="E26" s="93">
        <v>100000</v>
      </c>
      <c r="F26" s="97"/>
      <c r="G26" s="100"/>
      <c r="H26" s="98" t="s">
        <v>56</v>
      </c>
      <c r="I26" s="101"/>
    </row>
    <row r="27" spans="1:10" s="95" customFormat="1" ht="30.75" customHeight="1">
      <c r="A27" s="97">
        <v>20</v>
      </c>
      <c r="B27" s="98" t="s">
        <v>48</v>
      </c>
      <c r="C27" s="97"/>
      <c r="D27" s="93"/>
      <c r="E27" s="93">
        <v>100000</v>
      </c>
      <c r="F27" s="97"/>
      <c r="G27" s="100"/>
      <c r="H27" s="98" t="s">
        <v>56</v>
      </c>
      <c r="I27" s="101"/>
    </row>
    <row r="28" spans="1:10" s="95" customFormat="1" ht="30.75" customHeight="1">
      <c r="A28" s="97">
        <v>21</v>
      </c>
      <c r="B28" s="98" t="s">
        <v>108</v>
      </c>
      <c r="C28" s="97"/>
      <c r="D28" s="93"/>
      <c r="E28" s="93">
        <v>100000</v>
      </c>
      <c r="F28" s="97"/>
      <c r="G28" s="100"/>
      <c r="H28" s="98" t="s">
        <v>56</v>
      </c>
      <c r="I28" s="101"/>
    </row>
    <row r="29" spans="1:10" s="95" customFormat="1" ht="30.75" customHeight="1">
      <c r="A29" s="97">
        <v>22</v>
      </c>
      <c r="B29" s="98" t="s">
        <v>49</v>
      </c>
      <c r="C29" s="97"/>
      <c r="D29" s="93"/>
      <c r="E29" s="93">
        <v>100000</v>
      </c>
      <c r="F29" s="97"/>
      <c r="G29" s="100"/>
      <c r="H29" s="98" t="s">
        <v>56</v>
      </c>
      <c r="I29" s="101"/>
    </row>
    <row r="30" spans="1:10" s="95" customFormat="1" ht="30.75" customHeight="1">
      <c r="A30" s="97">
        <v>23</v>
      </c>
      <c r="B30" s="98" t="s">
        <v>109</v>
      </c>
      <c r="C30" s="97"/>
      <c r="D30" s="93"/>
      <c r="E30" s="93">
        <v>100000</v>
      </c>
      <c r="F30" s="97"/>
      <c r="G30" s="100"/>
      <c r="H30" s="98" t="s">
        <v>56</v>
      </c>
      <c r="I30" s="101"/>
    </row>
    <row r="31" spans="1:10" s="95" customFormat="1" ht="30.75" customHeight="1">
      <c r="A31" s="97">
        <v>24</v>
      </c>
      <c r="B31" s="98" t="s">
        <v>50</v>
      </c>
      <c r="C31" s="97"/>
      <c r="D31" s="93"/>
      <c r="E31" s="93">
        <v>73000</v>
      </c>
      <c r="F31" s="97"/>
      <c r="G31" s="100"/>
      <c r="H31" s="98" t="s">
        <v>220</v>
      </c>
      <c r="I31" s="101"/>
    </row>
    <row r="32" spans="1:10" s="95" customFormat="1" ht="30.75" customHeight="1">
      <c r="A32" s="97">
        <v>25</v>
      </c>
      <c r="B32" s="98" t="s">
        <v>111</v>
      </c>
      <c r="C32" s="97"/>
      <c r="D32" s="93"/>
      <c r="E32" s="93">
        <v>60000</v>
      </c>
      <c r="F32" s="97"/>
      <c r="G32" s="100"/>
      <c r="H32" s="98" t="s">
        <v>220</v>
      </c>
      <c r="I32" s="101"/>
    </row>
    <row r="33" spans="1:10" s="95" customFormat="1" ht="30.75" customHeight="1">
      <c r="A33" s="97">
        <v>26</v>
      </c>
      <c r="B33" s="98" t="s">
        <v>51</v>
      </c>
      <c r="C33" s="97"/>
      <c r="D33" s="93"/>
      <c r="E33" s="93">
        <v>68000</v>
      </c>
      <c r="F33" s="97"/>
      <c r="G33" s="100"/>
      <c r="H33" s="98" t="s">
        <v>56</v>
      </c>
      <c r="I33" s="101"/>
    </row>
    <row r="34" spans="1:10" s="95" customFormat="1" ht="30.75" customHeight="1">
      <c r="A34" s="97">
        <v>27</v>
      </c>
      <c r="B34" s="98" t="s">
        <v>221</v>
      </c>
      <c r="C34" s="97">
        <v>1803</v>
      </c>
      <c r="D34" s="93"/>
      <c r="E34" s="93">
        <v>2000000</v>
      </c>
      <c r="F34" s="97">
        <v>687</v>
      </c>
      <c r="G34" s="100"/>
      <c r="H34" s="98" t="s">
        <v>234</v>
      </c>
      <c r="I34" s="101"/>
    </row>
    <row r="35" spans="1:10" s="95" customFormat="1" ht="30.75" customHeight="1">
      <c r="A35" s="219">
        <v>28</v>
      </c>
      <c r="B35" s="225" t="s">
        <v>112</v>
      </c>
      <c r="C35" s="219">
        <v>2002</v>
      </c>
      <c r="D35" s="93">
        <v>352000</v>
      </c>
      <c r="E35" s="223"/>
      <c r="F35" s="219"/>
      <c r="G35" s="219"/>
      <c r="H35" s="225" t="s">
        <v>66</v>
      </c>
      <c r="I35" s="227"/>
    </row>
    <row r="36" spans="1:10" s="95" customFormat="1" ht="30.75" customHeight="1">
      <c r="A36" s="220"/>
      <c r="B36" s="226"/>
      <c r="C36" s="220"/>
      <c r="D36" s="93">
        <v>8200</v>
      </c>
      <c r="E36" s="224"/>
      <c r="F36" s="220"/>
      <c r="G36" s="220"/>
      <c r="H36" s="226"/>
      <c r="I36" s="228"/>
      <c r="J36" s="96"/>
    </row>
    <row r="37" spans="1:10" ht="30.75" customHeight="1">
      <c r="A37" s="24">
        <v>29</v>
      </c>
      <c r="B37" s="102" t="s">
        <v>52</v>
      </c>
      <c r="C37" s="34"/>
      <c r="D37" s="103"/>
      <c r="E37" s="103">
        <v>25000</v>
      </c>
      <c r="F37" s="34"/>
      <c r="G37" s="104"/>
      <c r="H37" s="105" t="s">
        <v>56</v>
      </c>
      <c r="I37" s="106"/>
    </row>
    <row r="38" spans="1:10" ht="30.75" customHeight="1">
      <c r="A38" s="24">
        <v>30</v>
      </c>
      <c r="B38" s="102" t="s">
        <v>53</v>
      </c>
      <c r="C38" s="34" t="s">
        <v>67</v>
      </c>
      <c r="D38" s="103"/>
      <c r="E38" s="107">
        <v>50000</v>
      </c>
      <c r="F38" s="34">
        <v>45</v>
      </c>
      <c r="G38" s="104"/>
      <c r="H38" s="105" t="s">
        <v>235</v>
      </c>
      <c r="I38" s="106"/>
    </row>
    <row r="39" spans="1:10" ht="30.75" customHeight="1">
      <c r="A39" s="24">
        <v>31</v>
      </c>
      <c r="B39" s="102" t="s">
        <v>68</v>
      </c>
      <c r="C39" s="34"/>
      <c r="D39" s="103"/>
      <c r="E39" s="103">
        <v>70000</v>
      </c>
      <c r="F39" s="34"/>
      <c r="G39" s="104"/>
      <c r="H39" s="105" t="s">
        <v>58</v>
      </c>
      <c r="I39" s="106"/>
    </row>
    <row r="40" spans="1:10" ht="30.75" customHeight="1">
      <c r="A40" s="24">
        <v>32</v>
      </c>
      <c r="B40" s="102" t="s">
        <v>110</v>
      </c>
      <c r="C40" s="34"/>
      <c r="D40" s="107"/>
      <c r="E40" s="107">
        <v>120000</v>
      </c>
      <c r="F40" s="34">
        <v>114.52</v>
      </c>
      <c r="G40" s="104"/>
      <c r="H40" s="105" t="s">
        <v>56</v>
      </c>
      <c r="I40" s="106"/>
    </row>
    <row r="41" spans="1:10" ht="30.75" customHeight="1">
      <c r="A41" s="24">
        <v>33</v>
      </c>
      <c r="B41" s="102" t="s">
        <v>222</v>
      </c>
      <c r="C41" s="34"/>
      <c r="D41" s="103"/>
      <c r="E41" s="103">
        <v>289007.96999999997</v>
      </c>
      <c r="F41" s="34"/>
      <c r="G41" s="104"/>
      <c r="H41" s="105" t="s">
        <v>56</v>
      </c>
      <c r="I41" s="106"/>
    </row>
    <row r="42" spans="1:10" ht="30.75" customHeight="1">
      <c r="A42" s="24">
        <v>34</v>
      </c>
      <c r="B42" s="102" t="s">
        <v>54</v>
      </c>
      <c r="C42" s="34"/>
      <c r="D42" s="103"/>
      <c r="E42" s="107">
        <v>10000</v>
      </c>
      <c r="F42" s="34"/>
      <c r="G42" s="104"/>
      <c r="H42" s="105" t="s">
        <v>56</v>
      </c>
      <c r="I42" s="106"/>
    </row>
    <row r="43" spans="1:10" ht="30.75" customHeight="1">
      <c r="A43" s="24">
        <v>35</v>
      </c>
      <c r="B43" s="102" t="s">
        <v>55</v>
      </c>
      <c r="C43" s="34">
        <v>2011</v>
      </c>
      <c r="D43" s="103"/>
      <c r="E43" s="103">
        <v>500000</v>
      </c>
      <c r="F43" s="34"/>
      <c r="G43" s="104"/>
      <c r="H43" s="105" t="s">
        <v>56</v>
      </c>
      <c r="I43" s="106"/>
    </row>
    <row r="44" spans="1:10" ht="30.75" customHeight="1">
      <c r="A44" s="24">
        <v>36</v>
      </c>
      <c r="B44" s="102" t="s">
        <v>113</v>
      </c>
      <c r="C44" s="34"/>
      <c r="D44" s="103"/>
      <c r="E44" s="107">
        <v>200000</v>
      </c>
      <c r="F44" s="34"/>
      <c r="G44" s="104"/>
      <c r="H44" s="105"/>
      <c r="I44" s="106"/>
    </row>
    <row r="45" spans="1:10" ht="30.75" customHeight="1">
      <c r="A45" s="24">
        <v>37</v>
      </c>
      <c r="B45" s="102" t="s">
        <v>114</v>
      </c>
      <c r="C45" s="34"/>
      <c r="D45" s="103"/>
      <c r="E45" s="107">
        <v>400000</v>
      </c>
      <c r="F45" s="34"/>
      <c r="G45" s="104"/>
      <c r="H45" s="105"/>
      <c r="I45" s="106"/>
    </row>
    <row r="46" spans="1:10" ht="30.75" customHeight="1">
      <c r="A46" s="24">
        <v>38</v>
      </c>
      <c r="B46" s="102" t="s">
        <v>115</v>
      </c>
      <c r="C46" s="34"/>
      <c r="D46" s="103"/>
      <c r="E46" s="103">
        <v>400000</v>
      </c>
      <c r="F46" s="34"/>
      <c r="G46" s="104"/>
      <c r="H46" s="105"/>
      <c r="I46" s="106"/>
    </row>
    <row r="47" spans="1:10" ht="30.75" customHeight="1">
      <c r="A47" s="24">
        <v>39</v>
      </c>
      <c r="B47" s="102" t="s">
        <v>116</v>
      </c>
      <c r="C47" s="34"/>
      <c r="D47" s="103"/>
      <c r="E47" s="107">
        <v>500000</v>
      </c>
      <c r="F47" s="34"/>
      <c r="G47" s="104"/>
      <c r="H47" s="105"/>
      <c r="I47" s="106"/>
    </row>
    <row r="48" spans="1:10" ht="30.75" customHeight="1">
      <c r="A48" s="24">
        <v>40</v>
      </c>
      <c r="B48" s="102" t="s">
        <v>117</v>
      </c>
      <c r="C48" s="34"/>
      <c r="D48" s="103"/>
      <c r="E48" s="107">
        <v>500000</v>
      </c>
      <c r="F48" s="34"/>
      <c r="G48" s="104"/>
      <c r="H48" s="105"/>
      <c r="I48" s="106"/>
    </row>
    <row r="49" spans="1:13" ht="30.75" customHeight="1">
      <c r="A49" s="24">
        <v>41</v>
      </c>
      <c r="B49" s="102" t="s">
        <v>118</v>
      </c>
      <c r="C49" s="34"/>
      <c r="D49" s="103"/>
      <c r="E49" s="107">
        <v>300000</v>
      </c>
      <c r="F49" s="34"/>
      <c r="G49" s="104"/>
      <c r="H49" s="105"/>
      <c r="I49" s="106"/>
    </row>
    <row r="50" spans="1:13" ht="30.75" customHeight="1">
      <c r="A50" s="24">
        <v>42</v>
      </c>
      <c r="B50" s="102" t="s">
        <v>119</v>
      </c>
      <c r="C50" s="34"/>
      <c r="D50" s="103"/>
      <c r="E50" s="107">
        <v>400000</v>
      </c>
      <c r="F50" s="34"/>
      <c r="G50" s="104"/>
      <c r="H50" s="105"/>
      <c r="I50" s="106"/>
    </row>
    <row r="51" spans="1:13" ht="30.75" customHeight="1">
      <c r="A51" s="24">
        <v>43</v>
      </c>
      <c r="B51" s="102" t="s">
        <v>120</v>
      </c>
      <c r="C51" s="34"/>
      <c r="D51" s="103"/>
      <c r="E51" s="107">
        <v>400000</v>
      </c>
      <c r="F51" s="34"/>
      <c r="G51" s="104"/>
      <c r="H51" s="105"/>
      <c r="I51" s="106"/>
    </row>
    <row r="52" spans="1:13" ht="30.75" customHeight="1">
      <c r="A52" s="24">
        <v>44</v>
      </c>
      <c r="B52" s="102" t="s">
        <v>121</v>
      </c>
      <c r="C52" s="34"/>
      <c r="D52" s="103"/>
      <c r="E52" s="107">
        <v>400000</v>
      </c>
      <c r="F52" s="34"/>
      <c r="G52" s="104"/>
      <c r="H52" s="105"/>
      <c r="I52" s="106"/>
    </row>
    <row r="53" spans="1:13" ht="30.75" customHeight="1">
      <c r="A53" s="24">
        <v>45</v>
      </c>
      <c r="B53" s="102" t="s">
        <v>122</v>
      </c>
      <c r="C53" s="34"/>
      <c r="D53" s="103"/>
      <c r="E53" s="107">
        <v>400000</v>
      </c>
      <c r="F53" s="34"/>
      <c r="G53" s="104"/>
      <c r="H53" s="105"/>
      <c r="I53" s="106"/>
    </row>
    <row r="54" spans="1:13" s="109" customFormat="1" ht="42.75" customHeight="1">
      <c r="A54" s="24">
        <v>46</v>
      </c>
      <c r="B54" s="102" t="s">
        <v>129</v>
      </c>
      <c r="C54" s="34"/>
      <c r="D54" s="103"/>
      <c r="E54" s="107">
        <v>14000</v>
      </c>
      <c r="F54" s="34"/>
      <c r="G54" s="104"/>
      <c r="H54" s="105"/>
      <c r="I54" s="108" t="s">
        <v>130</v>
      </c>
    </row>
    <row r="55" spans="1:13" s="95" customFormat="1" ht="91.5" customHeight="1">
      <c r="A55" s="97">
        <v>47</v>
      </c>
      <c r="B55" s="98" t="s">
        <v>172</v>
      </c>
      <c r="C55" s="97">
        <v>2015</v>
      </c>
      <c r="D55" s="93"/>
      <c r="E55" s="110">
        <v>341673.89</v>
      </c>
      <c r="F55" s="97"/>
      <c r="G55" s="100"/>
      <c r="H55" s="98"/>
      <c r="I55" s="100"/>
    </row>
    <row r="56" spans="1:13" s="95" customFormat="1" ht="79.5" customHeight="1">
      <c r="A56" s="97">
        <v>48</v>
      </c>
      <c r="B56" s="98" t="s">
        <v>173</v>
      </c>
      <c r="C56" s="97">
        <v>2015</v>
      </c>
      <c r="D56" s="93"/>
      <c r="E56" s="93">
        <v>5075146.79</v>
      </c>
      <c r="F56" s="97"/>
      <c r="G56" s="100"/>
      <c r="H56" s="98"/>
      <c r="I56" s="100"/>
    </row>
    <row r="57" spans="1:13" s="95" customFormat="1" ht="42.75" customHeight="1">
      <c r="A57" s="97">
        <v>49</v>
      </c>
      <c r="B57" s="98" t="s">
        <v>174</v>
      </c>
      <c r="C57" s="97"/>
      <c r="D57" s="93"/>
      <c r="E57" s="93">
        <v>380000</v>
      </c>
      <c r="F57" s="97"/>
      <c r="G57" s="100"/>
      <c r="H57" s="98"/>
      <c r="I57" s="100"/>
      <c r="J57" s="111"/>
    </row>
    <row r="58" spans="1:13" s="95" customFormat="1" ht="42.75" customHeight="1">
      <c r="A58" s="97">
        <v>50</v>
      </c>
      <c r="B58" s="98" t="s">
        <v>451</v>
      </c>
      <c r="C58" s="97">
        <v>2018</v>
      </c>
      <c r="D58" s="93"/>
      <c r="E58" s="93">
        <v>50000</v>
      </c>
      <c r="F58" s="97">
        <v>42</v>
      </c>
      <c r="G58" s="100"/>
      <c r="H58" s="98" t="s">
        <v>482</v>
      </c>
      <c r="I58" s="100" t="s">
        <v>483</v>
      </c>
      <c r="J58" s="112"/>
    </row>
    <row r="59" spans="1:13" s="95" customFormat="1" ht="42.75" customHeight="1">
      <c r="A59" s="97">
        <v>51</v>
      </c>
      <c r="B59" s="98" t="s">
        <v>451</v>
      </c>
      <c r="C59" s="97">
        <v>2018</v>
      </c>
      <c r="D59" s="93"/>
      <c r="E59" s="93">
        <v>50000</v>
      </c>
      <c r="F59" s="97">
        <v>36</v>
      </c>
      <c r="G59" s="100"/>
      <c r="H59" s="98" t="s">
        <v>482</v>
      </c>
      <c r="I59" s="100" t="s">
        <v>452</v>
      </c>
      <c r="J59" s="112"/>
    </row>
    <row r="60" spans="1:13" ht="17.25" customHeight="1">
      <c r="A60" s="229" t="s">
        <v>7</v>
      </c>
      <c r="B60" s="230"/>
      <c r="C60" s="231"/>
      <c r="D60" s="113">
        <f>SUM(D35:D36)</f>
        <v>360200</v>
      </c>
      <c r="E60" s="114">
        <f>SUM(E6:E59)</f>
        <v>20997128.650000002</v>
      </c>
      <c r="F60" s="87"/>
      <c r="G60" s="115"/>
      <c r="H60" s="115"/>
      <c r="I60" s="116"/>
    </row>
    <row r="61" spans="1:13" ht="31.5" customHeight="1">
      <c r="A61" s="89" t="s">
        <v>23</v>
      </c>
      <c r="B61" s="232" t="s">
        <v>24</v>
      </c>
      <c r="C61" s="233"/>
      <c r="D61" s="233"/>
      <c r="E61" s="233"/>
      <c r="F61" s="233"/>
      <c r="G61" s="234"/>
      <c r="H61" s="90"/>
      <c r="I61" s="91"/>
      <c r="J61" s="92"/>
      <c r="M61" s="117"/>
    </row>
    <row r="62" spans="1:13" ht="39.75" customHeight="1">
      <c r="A62" s="248">
        <v>1</v>
      </c>
      <c r="B62" s="249" t="s">
        <v>70</v>
      </c>
      <c r="C62" s="239" t="s">
        <v>72</v>
      </c>
      <c r="D62" s="240"/>
      <c r="E62" s="118">
        <v>800000</v>
      </c>
      <c r="F62" s="235">
        <v>334.26</v>
      </c>
      <c r="G62" s="246" t="s">
        <v>71</v>
      </c>
      <c r="H62" s="246" t="s">
        <v>74</v>
      </c>
      <c r="I62" s="270" t="s">
        <v>73</v>
      </c>
    </row>
    <row r="63" spans="1:13" ht="39.75" customHeight="1">
      <c r="A63" s="248"/>
      <c r="B63" s="250"/>
      <c r="C63" s="239"/>
      <c r="D63" s="241"/>
      <c r="E63" s="118">
        <v>318812.3</v>
      </c>
      <c r="F63" s="236"/>
      <c r="G63" s="247"/>
      <c r="H63" s="247"/>
      <c r="I63" s="271"/>
      <c r="J63" s="119"/>
    </row>
    <row r="64" spans="1:13" ht="16.5" customHeight="1">
      <c r="A64" s="229" t="s">
        <v>7</v>
      </c>
      <c r="B64" s="238"/>
      <c r="C64" s="231"/>
      <c r="D64" s="113"/>
      <c r="E64" s="114">
        <f>SUM(E62:E63)</f>
        <v>1118812.3</v>
      </c>
      <c r="F64" s="87"/>
      <c r="G64" s="115"/>
      <c r="H64" s="115"/>
      <c r="I64" s="116"/>
    </row>
    <row r="65" spans="1:13" ht="30.75" customHeight="1">
      <c r="A65" s="89" t="s">
        <v>25</v>
      </c>
      <c r="B65" s="232" t="s">
        <v>26</v>
      </c>
      <c r="C65" s="233"/>
      <c r="D65" s="233"/>
      <c r="E65" s="233"/>
      <c r="F65" s="233"/>
      <c r="G65" s="234"/>
      <c r="H65" s="90"/>
      <c r="I65" s="91"/>
      <c r="J65" s="92"/>
    </row>
    <row r="66" spans="1:13" ht="30.75" customHeight="1">
      <c r="A66" s="19">
        <v>1</v>
      </c>
      <c r="B66" s="98" t="s">
        <v>76</v>
      </c>
      <c r="C66" s="18"/>
      <c r="D66" s="98"/>
      <c r="E66" s="120"/>
      <c r="F66" s="18"/>
      <c r="G66" s="98"/>
      <c r="H66" s="121"/>
      <c r="I66" s="121" t="s">
        <v>77</v>
      </c>
      <c r="L66" s="122"/>
    </row>
    <row r="67" spans="1:13" ht="30.75" customHeight="1">
      <c r="A67" s="123" t="s">
        <v>134</v>
      </c>
      <c r="B67" s="243" t="s">
        <v>138</v>
      </c>
      <c r="C67" s="244"/>
      <c r="D67" s="244"/>
      <c r="E67" s="244"/>
      <c r="F67" s="244"/>
      <c r="G67" s="245"/>
      <c r="H67" s="124"/>
      <c r="I67" s="124"/>
      <c r="L67" s="122"/>
    </row>
    <row r="68" spans="1:13" ht="30.75" customHeight="1">
      <c r="A68" s="40">
        <v>1</v>
      </c>
      <c r="B68" s="125" t="s">
        <v>137</v>
      </c>
      <c r="C68" s="126"/>
      <c r="D68" s="125"/>
      <c r="E68" s="127"/>
      <c r="F68" s="128"/>
      <c r="G68" s="125"/>
      <c r="H68" s="124"/>
      <c r="I68" s="124" t="s">
        <v>136</v>
      </c>
      <c r="L68" s="122"/>
    </row>
    <row r="69" spans="1:13" ht="30.75" customHeight="1">
      <c r="A69" s="123" t="s">
        <v>135</v>
      </c>
      <c r="B69" s="243" t="s">
        <v>139</v>
      </c>
      <c r="C69" s="244"/>
      <c r="D69" s="244"/>
      <c r="E69" s="244"/>
      <c r="F69" s="244"/>
      <c r="G69" s="245"/>
      <c r="H69" s="124"/>
      <c r="I69" s="124"/>
      <c r="L69" s="122"/>
    </row>
    <row r="70" spans="1:13" ht="30.75" customHeight="1">
      <c r="A70" s="40">
        <v>1</v>
      </c>
      <c r="B70" s="125" t="s">
        <v>141</v>
      </c>
      <c r="C70" s="126"/>
      <c r="D70" s="125"/>
      <c r="E70" s="127"/>
      <c r="F70" s="128"/>
      <c r="G70" s="125"/>
      <c r="H70" s="124"/>
      <c r="I70" s="124" t="s">
        <v>140</v>
      </c>
      <c r="L70" s="122"/>
    </row>
    <row r="71" spans="1:13" ht="16.5" customHeight="1">
      <c r="A71" s="229" t="s">
        <v>7</v>
      </c>
      <c r="B71" s="238"/>
      <c r="C71" s="231"/>
      <c r="D71" s="113"/>
      <c r="E71" s="114">
        <v>0</v>
      </c>
      <c r="F71" s="87"/>
      <c r="G71" s="115"/>
      <c r="H71" s="115"/>
      <c r="I71" s="116"/>
    </row>
    <row r="72" spans="1:13" ht="30.75" customHeight="1">
      <c r="A72" s="129" t="s">
        <v>27</v>
      </c>
      <c r="B72" s="232" t="s">
        <v>28</v>
      </c>
      <c r="C72" s="233"/>
      <c r="D72" s="233"/>
      <c r="E72" s="233"/>
      <c r="F72" s="233"/>
      <c r="G72" s="234"/>
      <c r="H72" s="90"/>
      <c r="I72" s="91"/>
      <c r="J72" s="92"/>
    </row>
    <row r="73" spans="1:13" ht="30.75" customHeight="1">
      <c r="A73" s="97">
        <v>1</v>
      </c>
      <c r="B73" s="98" t="s">
        <v>84</v>
      </c>
      <c r="C73" s="130"/>
      <c r="D73" s="131"/>
      <c r="E73" s="132"/>
      <c r="F73" s="130"/>
      <c r="G73" s="131"/>
      <c r="H73" s="131"/>
      <c r="I73" s="131"/>
    </row>
    <row r="74" spans="1:13" ht="16.5" customHeight="1">
      <c r="A74" s="229" t="s">
        <v>7</v>
      </c>
      <c r="B74" s="238"/>
      <c r="C74" s="231"/>
      <c r="D74" s="113"/>
      <c r="E74" s="114">
        <v>0</v>
      </c>
      <c r="F74" s="87"/>
      <c r="G74" s="115"/>
      <c r="H74" s="115"/>
      <c r="I74" s="116"/>
    </row>
    <row r="75" spans="1:13" ht="31.5" customHeight="1">
      <c r="A75" s="89" t="s">
        <v>29</v>
      </c>
      <c r="B75" s="232" t="s">
        <v>237</v>
      </c>
      <c r="C75" s="233"/>
      <c r="D75" s="233"/>
      <c r="E75" s="233"/>
      <c r="F75" s="233"/>
      <c r="G75" s="234"/>
      <c r="H75" s="90"/>
      <c r="I75" s="91"/>
      <c r="J75" s="92"/>
    </row>
    <row r="76" spans="1:13" ht="31.5" customHeight="1">
      <c r="A76" s="34">
        <v>1</v>
      </c>
      <c r="B76" s="102" t="s">
        <v>79</v>
      </c>
      <c r="C76" s="24">
        <v>1970</v>
      </c>
      <c r="D76" s="103"/>
      <c r="E76" s="107">
        <v>5284804</v>
      </c>
      <c r="F76" s="24">
        <v>1527.4</v>
      </c>
      <c r="G76" s="102" t="s">
        <v>80</v>
      </c>
      <c r="H76" s="105" t="s">
        <v>58</v>
      </c>
      <c r="I76" s="108" t="s">
        <v>81</v>
      </c>
      <c r="J76" s="133"/>
      <c r="K76" s="134"/>
      <c r="L76" s="133"/>
      <c r="M76" s="135"/>
    </row>
    <row r="77" spans="1:13" ht="31.5" customHeight="1">
      <c r="A77" s="34">
        <v>2</v>
      </c>
      <c r="B77" s="108" t="s">
        <v>82</v>
      </c>
      <c r="C77" s="24">
        <v>2002</v>
      </c>
      <c r="D77" s="103"/>
      <c r="E77" s="107">
        <v>3030095</v>
      </c>
      <c r="F77" s="24">
        <v>875.75</v>
      </c>
      <c r="G77" s="102" t="s">
        <v>83</v>
      </c>
      <c r="H77" s="105" t="s">
        <v>58</v>
      </c>
      <c r="I77" s="108" t="s">
        <v>81</v>
      </c>
      <c r="J77" s="133"/>
      <c r="K77" s="134"/>
      <c r="L77" s="133"/>
      <c r="M77" s="135"/>
    </row>
    <row r="78" spans="1:13" ht="31.5" customHeight="1">
      <c r="A78" s="34">
        <v>3</v>
      </c>
      <c r="B78" s="108" t="s">
        <v>464</v>
      </c>
      <c r="C78" s="24">
        <v>2006</v>
      </c>
      <c r="D78" s="103"/>
      <c r="E78" s="136">
        <v>2100000</v>
      </c>
      <c r="F78" s="24">
        <v>466</v>
      </c>
      <c r="G78" s="108" t="s">
        <v>75</v>
      </c>
      <c r="H78" s="44" t="s">
        <v>58</v>
      </c>
      <c r="I78" s="108" t="s">
        <v>99</v>
      </c>
      <c r="J78" s="133"/>
      <c r="K78" s="134"/>
      <c r="L78" s="133"/>
      <c r="M78" s="135"/>
    </row>
    <row r="79" spans="1:13" ht="16.5" customHeight="1">
      <c r="A79" s="229" t="s">
        <v>7</v>
      </c>
      <c r="B79" s="238"/>
      <c r="C79" s="231"/>
      <c r="D79" s="137"/>
      <c r="E79" s="138">
        <f>SUM(E76:E78)</f>
        <v>10414899</v>
      </c>
      <c r="F79" s="139"/>
      <c r="G79" s="140"/>
      <c r="H79" s="140"/>
      <c r="I79" s="141"/>
    </row>
    <row r="80" spans="1:13" ht="30.75" customHeight="1">
      <c r="A80" s="143" t="s">
        <v>30</v>
      </c>
      <c r="B80" s="232" t="s">
        <v>125</v>
      </c>
      <c r="C80" s="233"/>
      <c r="D80" s="233"/>
      <c r="E80" s="233"/>
      <c r="F80" s="233"/>
      <c r="G80" s="234"/>
      <c r="H80" s="90"/>
      <c r="I80" s="91"/>
      <c r="J80" s="92"/>
      <c r="L80" s="142"/>
    </row>
    <row r="81" spans="1:12" ht="30.75" customHeight="1">
      <c r="A81" s="144">
        <v>1</v>
      </c>
      <c r="B81" s="108" t="s">
        <v>85</v>
      </c>
      <c r="C81" s="24">
        <v>2001</v>
      </c>
      <c r="D81" s="103"/>
      <c r="E81" s="145">
        <v>2990000</v>
      </c>
      <c r="F81" s="24">
        <v>777.98</v>
      </c>
      <c r="G81" s="108" t="s">
        <v>86</v>
      </c>
      <c r="H81" s="44" t="s">
        <v>88</v>
      </c>
      <c r="I81" s="108" t="s">
        <v>87</v>
      </c>
    </row>
    <row r="82" spans="1:12" ht="16.5" customHeight="1">
      <c r="A82" s="229" t="s">
        <v>7</v>
      </c>
      <c r="B82" s="238"/>
      <c r="C82" s="231"/>
      <c r="D82" s="113"/>
      <c r="E82" s="113">
        <f>SUM(E81)</f>
        <v>2990000</v>
      </c>
      <c r="F82" s="87"/>
      <c r="G82" s="115"/>
      <c r="H82" s="115"/>
      <c r="I82" s="116"/>
    </row>
    <row r="83" spans="1:12" ht="30.75" customHeight="1">
      <c r="A83" s="89" t="s">
        <v>31</v>
      </c>
      <c r="B83" s="232" t="s">
        <v>470</v>
      </c>
      <c r="C83" s="233"/>
      <c r="D83" s="233"/>
      <c r="E83" s="233"/>
      <c r="F83" s="233"/>
      <c r="G83" s="234"/>
      <c r="H83" s="90"/>
      <c r="I83" s="91"/>
      <c r="J83" s="92"/>
    </row>
    <row r="84" spans="1:12" ht="66.75" customHeight="1">
      <c r="A84" s="144">
        <v>1</v>
      </c>
      <c r="B84" s="108" t="s">
        <v>95</v>
      </c>
      <c r="C84" s="24">
        <v>1986</v>
      </c>
      <c r="D84" s="103"/>
      <c r="E84" s="136">
        <v>3000000</v>
      </c>
      <c r="F84" s="24">
        <v>1684.55</v>
      </c>
      <c r="G84" s="108" t="s">
        <v>92</v>
      </c>
      <c r="H84" s="44" t="s">
        <v>94</v>
      </c>
      <c r="I84" s="108" t="s">
        <v>93</v>
      </c>
    </row>
    <row r="85" spans="1:12">
      <c r="A85" s="229" t="s">
        <v>7</v>
      </c>
      <c r="B85" s="238"/>
      <c r="C85" s="231"/>
      <c r="D85" s="113"/>
      <c r="E85" s="114">
        <f>SUM(E84)</f>
        <v>3000000</v>
      </c>
      <c r="F85" s="87"/>
      <c r="G85" s="115"/>
      <c r="H85" s="115"/>
      <c r="I85" s="116"/>
    </row>
    <row r="86" spans="1:12" ht="30.75" customHeight="1">
      <c r="A86" s="146" t="s">
        <v>32</v>
      </c>
      <c r="B86" s="232" t="s">
        <v>34</v>
      </c>
      <c r="C86" s="233"/>
      <c r="D86" s="233"/>
      <c r="E86" s="233"/>
      <c r="F86" s="233"/>
      <c r="G86" s="234"/>
      <c r="H86" s="90"/>
      <c r="I86" s="91"/>
      <c r="J86" s="92"/>
    </row>
    <row r="87" spans="1:12" ht="30.75" customHeight="1">
      <c r="A87" s="144">
        <v>1</v>
      </c>
      <c r="B87" s="108" t="s">
        <v>82</v>
      </c>
      <c r="C87" s="24" t="s">
        <v>100</v>
      </c>
      <c r="D87" s="103"/>
      <c r="E87" s="147">
        <v>2000000</v>
      </c>
      <c r="F87" s="148">
        <v>524</v>
      </c>
      <c r="G87" s="105" t="s">
        <v>103</v>
      </c>
      <c r="H87" s="98" t="s">
        <v>101</v>
      </c>
      <c r="I87" s="121" t="s">
        <v>102</v>
      </c>
    </row>
    <row r="88" spans="1:12" ht="16.5" customHeight="1">
      <c r="A88" s="229" t="s">
        <v>7</v>
      </c>
      <c r="B88" s="238"/>
      <c r="C88" s="231"/>
      <c r="D88" s="113"/>
      <c r="E88" s="114">
        <f>SUM(E87)</f>
        <v>2000000</v>
      </c>
      <c r="F88" s="87"/>
      <c r="G88" s="115"/>
      <c r="H88" s="115"/>
      <c r="I88" s="116"/>
    </row>
    <row r="89" spans="1:12" ht="30.75" customHeight="1">
      <c r="A89" s="146" t="s">
        <v>33</v>
      </c>
      <c r="B89" s="232" t="s">
        <v>162</v>
      </c>
      <c r="C89" s="233"/>
      <c r="D89" s="233"/>
      <c r="E89" s="233"/>
      <c r="F89" s="233"/>
      <c r="G89" s="234"/>
      <c r="H89" s="90"/>
      <c r="I89" s="91"/>
      <c r="J89" s="92"/>
    </row>
    <row r="90" spans="1:12" ht="30.75" customHeight="1">
      <c r="A90" s="40">
        <v>1</v>
      </c>
      <c r="B90" s="125" t="s">
        <v>141</v>
      </c>
      <c r="C90" s="126"/>
      <c r="D90" s="125"/>
      <c r="E90" s="127"/>
      <c r="F90" s="128"/>
      <c r="G90" s="125"/>
      <c r="H90" s="124"/>
      <c r="I90" s="124"/>
      <c r="L90" s="122"/>
    </row>
    <row r="92" spans="1:12">
      <c r="L92" s="150"/>
    </row>
    <row r="93" spans="1:12">
      <c r="D93" s="151"/>
      <c r="E93" s="152"/>
      <c r="F93" s="153"/>
      <c r="L93" s="150"/>
    </row>
    <row r="94" spans="1:12">
      <c r="E94" s="83">
        <f>SUM(E88,E85,E82,E79,E64,D60:E60)</f>
        <v>40881039.950000003</v>
      </c>
      <c r="L94" s="150"/>
    </row>
    <row r="109" spans="1:9" ht="48" customHeight="1">
      <c r="A109" s="154"/>
      <c r="B109" s="155"/>
      <c r="C109" s="156"/>
      <c r="D109" s="157"/>
      <c r="E109" s="158"/>
      <c r="F109" s="156"/>
      <c r="G109" s="35"/>
      <c r="H109" s="159"/>
      <c r="I109" s="135"/>
    </row>
    <row r="110" spans="1:9" ht="12.75" customHeight="1"/>
  </sheetData>
  <mergeCells count="53">
    <mergeCell ref="G62:G63"/>
    <mergeCell ref="H62:H63"/>
    <mergeCell ref="I62:I63"/>
    <mergeCell ref="B61:G61"/>
    <mergeCell ref="A62:A63"/>
    <mergeCell ref="B62:B63"/>
    <mergeCell ref="A64:C64"/>
    <mergeCell ref="A71:C71"/>
    <mergeCell ref="A74:C74"/>
    <mergeCell ref="A79:C79"/>
    <mergeCell ref="B67:G67"/>
    <mergeCell ref="B69:G69"/>
    <mergeCell ref="B89:G89"/>
    <mergeCell ref="F62:F63"/>
    <mergeCell ref="H2:I2"/>
    <mergeCell ref="B5:G5"/>
    <mergeCell ref="A82:C82"/>
    <mergeCell ref="A85:C85"/>
    <mergeCell ref="A88:C88"/>
    <mergeCell ref="B80:G80"/>
    <mergeCell ref="B83:G83"/>
    <mergeCell ref="B86:G86"/>
    <mergeCell ref="B65:G65"/>
    <mergeCell ref="C62:C63"/>
    <mergeCell ref="D62:D63"/>
    <mergeCell ref="A3:M3"/>
    <mergeCell ref="B72:G72"/>
    <mergeCell ref="B75:G75"/>
    <mergeCell ref="G6:G7"/>
    <mergeCell ref="H6:H7"/>
    <mergeCell ref="I6:I7"/>
    <mergeCell ref="G24:G25"/>
    <mergeCell ref="H24:H25"/>
    <mergeCell ref="I24:I25"/>
    <mergeCell ref="G35:G36"/>
    <mergeCell ref="H35:H36"/>
    <mergeCell ref="I35:I36"/>
    <mergeCell ref="A60:C60"/>
    <mergeCell ref="A35:A36"/>
    <mergeCell ref="B35:B36"/>
    <mergeCell ref="C35:C36"/>
    <mergeCell ref="E35:E36"/>
    <mergeCell ref="F35:F36"/>
    <mergeCell ref="A6:A7"/>
    <mergeCell ref="B6:B7"/>
    <mergeCell ref="C6:C7"/>
    <mergeCell ref="D6:D7"/>
    <mergeCell ref="F6:F7"/>
    <mergeCell ref="A24:A25"/>
    <mergeCell ref="B24:B25"/>
    <mergeCell ref="C24:C25"/>
    <mergeCell ref="D24:D25"/>
    <mergeCell ref="F24:F25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62" fitToHeight="6" orientation="landscape" r:id="rId1"/>
  <headerFooter alignWithMargins="0">
    <oddHeader>&amp;R&amp;"Arial,Pogrubiony"&amp;12&amp;UZałącznik nr 1
&amp;"Arial,Pogrubiona kursywa"&amp;UWykaz budynków i budowli</oddHeader>
  </headerFooter>
  <rowBreaks count="1" manualBreakCount="1">
    <brk id="7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zoomScalePageLayoutView="120" workbookViewId="0">
      <selection activeCell="D16" sqref="C16:D16"/>
    </sheetView>
  </sheetViews>
  <sheetFormatPr defaultRowHeight="12.75"/>
  <cols>
    <col min="1" max="1" width="9.140625" style="27" customWidth="1"/>
    <col min="2" max="2" width="33.7109375" style="27" customWidth="1"/>
    <col min="3" max="3" width="22.85546875" style="27" customWidth="1"/>
    <col min="4" max="4" width="18.7109375" style="27" customWidth="1"/>
    <col min="5" max="8" width="18.140625" style="27" customWidth="1"/>
    <col min="9" max="16384" width="9.140625" style="27"/>
  </cols>
  <sheetData>
    <row r="1" spans="1:15" s="29" customFormat="1" ht="29.25" customHeight="1">
      <c r="B1" s="30"/>
      <c r="C1" s="251" t="s">
        <v>459</v>
      </c>
      <c r="D1" s="251"/>
      <c r="E1" s="31"/>
      <c r="F1" s="31"/>
      <c r="H1" s="31"/>
      <c r="I1" s="31"/>
      <c r="J1" s="31"/>
      <c r="K1" s="160"/>
      <c r="O1" s="161"/>
    </row>
    <row r="3" spans="1:15" ht="41.25" customHeight="1">
      <c r="A3" s="162" t="s">
        <v>5</v>
      </c>
      <c r="B3" s="163" t="s">
        <v>13</v>
      </c>
      <c r="C3" s="164" t="s">
        <v>14</v>
      </c>
      <c r="D3" s="164" t="s">
        <v>15</v>
      </c>
    </row>
    <row r="4" spans="1:15" s="95" customFormat="1" ht="29.25" customHeight="1">
      <c r="A4" s="165">
        <v>1</v>
      </c>
      <c r="B4" s="166" t="s">
        <v>21</v>
      </c>
      <c r="C4" s="167">
        <v>2200000</v>
      </c>
      <c r="D4" s="167">
        <v>0</v>
      </c>
    </row>
    <row r="5" spans="1:15" s="95" customFormat="1" ht="29.25" customHeight="1">
      <c r="A5" s="165">
        <v>2</v>
      </c>
      <c r="B5" s="168" t="s">
        <v>24</v>
      </c>
      <c r="C5" s="167">
        <v>191400.34</v>
      </c>
      <c r="D5" s="167">
        <v>0</v>
      </c>
    </row>
    <row r="6" spans="1:15" s="95" customFormat="1" ht="29.25" customHeight="1">
      <c r="A6" s="165">
        <v>3</v>
      </c>
      <c r="B6" s="168" t="s">
        <v>26</v>
      </c>
      <c r="C6" s="167">
        <f>55775.25+4089.99</f>
        <v>59865.24</v>
      </c>
      <c r="D6" s="167">
        <v>254368.29</v>
      </c>
    </row>
    <row r="7" spans="1:15" s="95" customFormat="1" ht="29.25" customHeight="1">
      <c r="A7" s="165" t="s">
        <v>144</v>
      </c>
      <c r="B7" s="168" t="s">
        <v>138</v>
      </c>
      <c r="C7" s="167">
        <f>22389.36+2950</f>
        <v>25339.360000000001</v>
      </c>
      <c r="D7" s="167">
        <v>41267.910000000003</v>
      </c>
    </row>
    <row r="8" spans="1:15" s="95" customFormat="1" ht="29.25" customHeight="1">
      <c r="A8" s="165" t="s">
        <v>145</v>
      </c>
      <c r="B8" s="168" t="s">
        <v>139</v>
      </c>
      <c r="C8" s="167">
        <f>27514.53+2200+1570+4519.99</f>
        <v>35804.519999999997</v>
      </c>
      <c r="D8" s="167">
        <v>59679.09</v>
      </c>
    </row>
    <row r="9" spans="1:15" s="95" customFormat="1" ht="29.25" customHeight="1">
      <c r="A9" s="165">
        <v>4</v>
      </c>
      <c r="B9" s="169" t="s">
        <v>28</v>
      </c>
      <c r="C9" s="167">
        <f>14030+20747.16+57500+749</f>
        <v>93026.16</v>
      </c>
      <c r="D9" s="167">
        <v>0</v>
      </c>
    </row>
    <row r="10" spans="1:15" s="95" customFormat="1" ht="29.25" customHeight="1">
      <c r="A10" s="97">
        <v>5</v>
      </c>
      <c r="B10" s="169" t="s">
        <v>239</v>
      </c>
      <c r="C10" s="167">
        <v>380182.58</v>
      </c>
      <c r="D10" s="167">
        <v>39522.980000000003</v>
      </c>
    </row>
    <row r="11" spans="1:15" s="95" customFormat="1" ht="29.25" customHeight="1">
      <c r="A11" s="97"/>
      <c r="B11" s="170" t="s">
        <v>240</v>
      </c>
      <c r="C11" s="167">
        <v>43741.74</v>
      </c>
      <c r="D11" s="167" t="s">
        <v>241</v>
      </c>
    </row>
    <row r="12" spans="1:15" s="172" customFormat="1" ht="29.25" customHeight="1">
      <c r="A12" s="97">
        <v>6</v>
      </c>
      <c r="B12" s="169" t="s">
        <v>125</v>
      </c>
      <c r="C12" s="171">
        <v>325507.05</v>
      </c>
      <c r="D12" s="167">
        <v>42100.91</v>
      </c>
    </row>
    <row r="13" spans="1:15" s="95" customFormat="1" ht="29.25" customHeight="1">
      <c r="A13" s="97">
        <v>7</v>
      </c>
      <c r="B13" s="169" t="s">
        <v>470</v>
      </c>
      <c r="C13" s="147">
        <v>331098.59999999998</v>
      </c>
      <c r="D13" s="147">
        <v>54379.71</v>
      </c>
    </row>
    <row r="14" spans="1:15" s="95" customFormat="1" ht="29.25" customHeight="1">
      <c r="A14" s="97">
        <v>9</v>
      </c>
      <c r="B14" s="169" t="s">
        <v>34</v>
      </c>
      <c r="C14" s="167">
        <f>144585.94+2405+4315.4+2708+549+5182.11+1366.53</f>
        <v>161111.97999999998</v>
      </c>
      <c r="D14" s="167">
        <v>16734.22</v>
      </c>
    </row>
    <row r="15" spans="1:15" s="95" customFormat="1" ht="29.25" customHeight="1">
      <c r="A15" s="97">
        <v>10</v>
      </c>
      <c r="B15" s="166" t="s">
        <v>161</v>
      </c>
      <c r="C15" s="147">
        <f>25000+10933.58</f>
        <v>35933.58</v>
      </c>
      <c r="D15" s="147">
        <v>0</v>
      </c>
    </row>
    <row r="16" spans="1:15" ht="29.25" customHeight="1">
      <c r="A16" s="173"/>
      <c r="B16" s="162" t="s">
        <v>7</v>
      </c>
      <c r="C16" s="174">
        <f>SUM(C4:C15)</f>
        <v>3883011.1500000004</v>
      </c>
      <c r="D16" s="174">
        <f>SUM(D4:D15)</f>
        <v>508053.1100000001</v>
      </c>
    </row>
    <row r="17" spans="4:4">
      <c r="D17" s="26"/>
    </row>
    <row r="33" ht="45" customHeight="1"/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F189"/>
  <sheetViews>
    <sheetView view="pageBreakPreview" zoomScaleNormal="100" zoomScaleSheetLayoutView="100" workbookViewId="0">
      <selection activeCell="I13" sqref="H13:I13"/>
    </sheetView>
  </sheetViews>
  <sheetFormatPr defaultRowHeight="12.75"/>
  <cols>
    <col min="1" max="1" width="5" style="202" customWidth="1"/>
    <col min="2" max="2" width="48.42578125" style="199" customWidth="1"/>
    <col min="3" max="3" width="17.140625" style="202" customWidth="1"/>
    <col min="4" max="4" width="19.85546875" style="211" customWidth="1"/>
    <col min="5" max="5" width="9.140625" style="195"/>
    <col min="6" max="6" width="13.85546875" style="195" bestFit="1" customWidth="1"/>
    <col min="7" max="16384" width="9.140625" style="195"/>
  </cols>
  <sheetData>
    <row r="1" spans="1:4" ht="25.5" customHeight="1">
      <c r="A1" s="195"/>
      <c r="C1" s="262" t="s">
        <v>458</v>
      </c>
      <c r="D1" s="262"/>
    </row>
    <row r="2" spans="1:4" ht="13.5" customHeight="1">
      <c r="A2" s="195"/>
      <c r="C2" s="200"/>
      <c r="D2" s="208"/>
    </row>
    <row r="3" spans="1:4">
      <c r="A3" s="201"/>
      <c r="D3" s="209" t="s">
        <v>10</v>
      </c>
    </row>
    <row r="4" spans="1:4">
      <c r="A4" s="201"/>
      <c r="D4" s="209"/>
    </row>
    <row r="5" spans="1:4">
      <c r="A5" s="175" t="s">
        <v>0</v>
      </c>
      <c r="B5" s="54" t="s">
        <v>3</v>
      </c>
      <c r="C5" s="175" t="s">
        <v>4</v>
      </c>
      <c r="D5" s="67" t="s">
        <v>2</v>
      </c>
    </row>
    <row r="6" spans="1:4" ht="20.100000000000001" customHeight="1">
      <c r="A6" s="253" t="s">
        <v>104</v>
      </c>
      <c r="B6" s="253"/>
      <c r="C6" s="253"/>
      <c r="D6" s="253"/>
    </row>
    <row r="7" spans="1:4" ht="20.100000000000001" customHeight="1">
      <c r="A7" s="55">
        <v>1</v>
      </c>
      <c r="B7" s="203" t="s">
        <v>132</v>
      </c>
      <c r="C7" s="56">
        <v>2013</v>
      </c>
      <c r="D7" s="75">
        <v>897.9</v>
      </c>
    </row>
    <row r="8" spans="1:4" ht="20.100000000000001" customHeight="1">
      <c r="A8" s="55">
        <v>2</v>
      </c>
      <c r="B8" s="203" t="s">
        <v>133</v>
      </c>
      <c r="C8" s="56">
        <v>2013</v>
      </c>
      <c r="D8" s="75">
        <v>800</v>
      </c>
    </row>
    <row r="9" spans="1:4" ht="20.100000000000001" customHeight="1">
      <c r="A9" s="55">
        <v>3</v>
      </c>
      <c r="B9" s="204" t="s">
        <v>146</v>
      </c>
      <c r="C9" s="57">
        <v>2013</v>
      </c>
      <c r="D9" s="75">
        <v>2505</v>
      </c>
    </row>
    <row r="10" spans="1:4" ht="20.100000000000001" customHeight="1">
      <c r="A10" s="55">
        <v>4</v>
      </c>
      <c r="B10" s="204" t="s">
        <v>175</v>
      </c>
      <c r="C10" s="57">
        <v>2014</v>
      </c>
      <c r="D10" s="75">
        <v>11193</v>
      </c>
    </row>
    <row r="11" spans="1:4" ht="20.100000000000001" customHeight="1">
      <c r="A11" s="55">
        <v>5</v>
      </c>
      <c r="B11" s="204" t="s">
        <v>176</v>
      </c>
      <c r="C11" s="57">
        <v>2014</v>
      </c>
      <c r="D11" s="75">
        <v>4227.08</v>
      </c>
    </row>
    <row r="12" spans="1:4" ht="20.100000000000001" customHeight="1">
      <c r="A12" s="55">
        <v>6</v>
      </c>
      <c r="B12" s="204" t="s">
        <v>177</v>
      </c>
      <c r="C12" s="57">
        <v>2014</v>
      </c>
      <c r="D12" s="75">
        <v>3096</v>
      </c>
    </row>
    <row r="13" spans="1:4" ht="20.100000000000001" customHeight="1">
      <c r="A13" s="55">
        <v>7</v>
      </c>
      <c r="B13" s="204" t="s">
        <v>69</v>
      </c>
      <c r="C13" s="57">
        <v>2015</v>
      </c>
      <c r="D13" s="75">
        <v>328.74</v>
      </c>
    </row>
    <row r="14" spans="1:4" ht="20.100000000000001" customHeight="1">
      <c r="A14" s="55">
        <v>8</v>
      </c>
      <c r="B14" s="204" t="s">
        <v>223</v>
      </c>
      <c r="C14" s="57">
        <v>2015</v>
      </c>
      <c r="D14" s="75">
        <v>842.55</v>
      </c>
    </row>
    <row r="15" spans="1:4" ht="20.100000000000001" customHeight="1">
      <c r="A15" s="55">
        <v>9</v>
      </c>
      <c r="B15" s="204" t="s">
        <v>223</v>
      </c>
      <c r="C15" s="57">
        <v>2015</v>
      </c>
      <c r="D15" s="75">
        <v>842.55</v>
      </c>
    </row>
    <row r="16" spans="1:4" ht="20.100000000000001" customHeight="1">
      <c r="A16" s="55">
        <v>10</v>
      </c>
      <c r="B16" s="204" t="s">
        <v>223</v>
      </c>
      <c r="C16" s="57">
        <v>2015</v>
      </c>
      <c r="D16" s="75">
        <v>842.55</v>
      </c>
    </row>
    <row r="17" spans="1:4" ht="20.100000000000001" customHeight="1">
      <c r="A17" s="261">
        <v>11</v>
      </c>
      <c r="B17" s="66" t="s">
        <v>181</v>
      </c>
      <c r="C17" s="58">
        <v>2014</v>
      </c>
      <c r="D17" s="75">
        <v>199075.5</v>
      </c>
    </row>
    <row r="18" spans="1:4" ht="67.5" customHeight="1">
      <c r="A18" s="261"/>
      <c r="B18" s="204" t="s">
        <v>182</v>
      </c>
      <c r="C18" s="58"/>
      <c r="D18" s="75"/>
    </row>
    <row r="19" spans="1:4" ht="20.100000000000001" customHeight="1">
      <c r="A19" s="55">
        <v>12</v>
      </c>
      <c r="B19" s="204" t="s">
        <v>224</v>
      </c>
      <c r="C19" s="58">
        <v>2015</v>
      </c>
      <c r="D19" s="75">
        <v>53566.5</v>
      </c>
    </row>
    <row r="20" spans="1:4" ht="20.100000000000001" customHeight="1">
      <c r="A20" s="55">
        <v>13</v>
      </c>
      <c r="B20" s="204" t="s">
        <v>225</v>
      </c>
      <c r="C20" s="58">
        <v>2015</v>
      </c>
      <c r="D20" s="75">
        <v>4059</v>
      </c>
    </row>
    <row r="21" spans="1:4" ht="20.100000000000001" customHeight="1">
      <c r="A21" s="55">
        <v>14</v>
      </c>
      <c r="B21" s="204" t="s">
        <v>225</v>
      </c>
      <c r="C21" s="58">
        <v>2015</v>
      </c>
      <c r="D21" s="75">
        <v>4059</v>
      </c>
    </row>
    <row r="22" spans="1:4" ht="20.100000000000001" customHeight="1">
      <c r="A22" s="55">
        <v>15</v>
      </c>
      <c r="B22" s="204" t="s">
        <v>184</v>
      </c>
      <c r="C22" s="58">
        <v>2015</v>
      </c>
      <c r="D22" s="75">
        <v>8979</v>
      </c>
    </row>
    <row r="23" spans="1:4" ht="20.100000000000001" customHeight="1">
      <c r="A23" s="55">
        <v>16</v>
      </c>
      <c r="B23" s="204" t="s">
        <v>226</v>
      </c>
      <c r="C23" s="58">
        <v>2016</v>
      </c>
      <c r="D23" s="75">
        <v>4950</v>
      </c>
    </row>
    <row r="24" spans="1:4" ht="20.100000000000001" customHeight="1">
      <c r="A24" s="55">
        <v>17</v>
      </c>
      <c r="B24" s="204" t="s">
        <v>184</v>
      </c>
      <c r="C24" s="58">
        <v>2016</v>
      </c>
      <c r="D24" s="75">
        <v>769.98</v>
      </c>
    </row>
    <row r="25" spans="1:4" ht="20.100000000000001" customHeight="1">
      <c r="A25" s="55">
        <v>18</v>
      </c>
      <c r="B25" s="204" t="s">
        <v>227</v>
      </c>
      <c r="C25" s="58">
        <v>2016</v>
      </c>
      <c r="D25" s="75">
        <v>3110</v>
      </c>
    </row>
    <row r="26" spans="1:4" ht="20.100000000000001" customHeight="1">
      <c r="A26" s="55">
        <v>19</v>
      </c>
      <c r="B26" s="204" t="s">
        <v>228</v>
      </c>
      <c r="C26" s="58">
        <v>2016</v>
      </c>
      <c r="D26" s="75">
        <v>865</v>
      </c>
    </row>
    <row r="27" spans="1:4" ht="20.100000000000001" customHeight="1">
      <c r="A27" s="55">
        <v>20</v>
      </c>
      <c r="B27" s="204" t="s">
        <v>229</v>
      </c>
      <c r="C27" s="58">
        <v>2016</v>
      </c>
      <c r="D27" s="75">
        <v>570</v>
      </c>
    </row>
    <row r="28" spans="1:4" ht="20.100000000000001" customHeight="1">
      <c r="A28" s="55">
        <v>21</v>
      </c>
      <c r="B28" s="204" t="s">
        <v>131</v>
      </c>
      <c r="C28" s="58">
        <v>2016</v>
      </c>
      <c r="D28" s="75">
        <v>1500.6</v>
      </c>
    </row>
    <row r="29" spans="1:4" ht="20.100000000000001" customHeight="1">
      <c r="A29" s="55">
        <v>22</v>
      </c>
      <c r="B29" s="204" t="s">
        <v>481</v>
      </c>
      <c r="C29" s="58">
        <v>2017</v>
      </c>
      <c r="D29" s="75">
        <v>2110</v>
      </c>
    </row>
    <row r="30" spans="1:4" ht="20.100000000000001" customHeight="1">
      <c r="A30" s="55">
        <v>23</v>
      </c>
      <c r="B30" s="204" t="s">
        <v>453</v>
      </c>
      <c r="C30" s="58">
        <v>2017</v>
      </c>
      <c r="D30" s="75">
        <v>1500</v>
      </c>
    </row>
    <row r="31" spans="1:4" ht="20.100000000000001" customHeight="1">
      <c r="A31" s="55">
        <v>24</v>
      </c>
      <c r="B31" s="204" t="s">
        <v>454</v>
      </c>
      <c r="C31" s="58">
        <v>2017</v>
      </c>
      <c r="D31" s="75">
        <v>2398.5</v>
      </c>
    </row>
    <row r="32" spans="1:4" ht="20.100000000000001" customHeight="1">
      <c r="A32" s="55">
        <v>25</v>
      </c>
      <c r="B32" s="204" t="s">
        <v>453</v>
      </c>
      <c r="C32" s="58">
        <v>2017</v>
      </c>
      <c r="D32" s="75">
        <v>1500</v>
      </c>
    </row>
    <row r="33" spans="1:4" ht="20.100000000000001" customHeight="1">
      <c r="A33" s="55">
        <v>26</v>
      </c>
      <c r="B33" s="204" t="s">
        <v>455</v>
      </c>
      <c r="C33" s="58">
        <v>2017</v>
      </c>
      <c r="D33" s="75">
        <v>800</v>
      </c>
    </row>
    <row r="34" spans="1:4" ht="20.100000000000001" customHeight="1">
      <c r="A34" s="55">
        <v>27</v>
      </c>
      <c r="B34" s="204" t="s">
        <v>456</v>
      </c>
      <c r="C34" s="58">
        <v>2018</v>
      </c>
      <c r="D34" s="75">
        <v>3717.06</v>
      </c>
    </row>
    <row r="35" spans="1:4" ht="20.100000000000001" customHeight="1">
      <c r="A35" s="55">
        <v>28</v>
      </c>
      <c r="B35" s="204" t="s">
        <v>456</v>
      </c>
      <c r="C35" s="58">
        <v>2018</v>
      </c>
      <c r="D35" s="75">
        <v>3717.06</v>
      </c>
    </row>
    <row r="36" spans="1:4" ht="20.100000000000001" customHeight="1">
      <c r="A36" s="252" t="s">
        <v>7</v>
      </c>
      <c r="B36" s="252"/>
      <c r="C36" s="252"/>
      <c r="D36" s="69">
        <f>SUM(D7:D35)</f>
        <v>322822.56999999995</v>
      </c>
    </row>
    <row r="37" spans="1:4" ht="20.100000000000001" customHeight="1">
      <c r="A37" s="259" t="s">
        <v>35</v>
      </c>
      <c r="B37" s="260"/>
      <c r="C37" s="260"/>
      <c r="D37" s="260"/>
    </row>
    <row r="38" spans="1:4" ht="20.100000000000001" customHeight="1">
      <c r="A38" s="59">
        <v>1</v>
      </c>
      <c r="B38" s="60" t="s">
        <v>78</v>
      </c>
      <c r="C38" s="59">
        <v>2014</v>
      </c>
      <c r="D38" s="75">
        <v>2824.99</v>
      </c>
    </row>
    <row r="39" spans="1:4" ht="20.100000000000001" customHeight="1">
      <c r="A39" s="59">
        <v>2</v>
      </c>
      <c r="B39" s="60" t="s">
        <v>78</v>
      </c>
      <c r="C39" s="59">
        <v>2014</v>
      </c>
      <c r="D39" s="75">
        <v>2824.99</v>
      </c>
    </row>
    <row r="40" spans="1:4" ht="20.100000000000001" customHeight="1">
      <c r="A40" s="59">
        <v>3</v>
      </c>
      <c r="B40" s="60" t="s">
        <v>78</v>
      </c>
      <c r="C40" s="59">
        <v>2014</v>
      </c>
      <c r="D40" s="75">
        <v>2824.99</v>
      </c>
    </row>
    <row r="41" spans="1:4" ht="20.100000000000001" customHeight="1">
      <c r="A41" s="59">
        <v>4</v>
      </c>
      <c r="B41" s="60" t="s">
        <v>78</v>
      </c>
      <c r="C41" s="59">
        <v>2014</v>
      </c>
      <c r="D41" s="75">
        <v>2824.99</v>
      </c>
    </row>
    <row r="42" spans="1:4" ht="20.100000000000001" customHeight="1">
      <c r="A42" s="59">
        <v>5</v>
      </c>
      <c r="B42" s="60" t="s">
        <v>78</v>
      </c>
      <c r="C42" s="59">
        <v>2014</v>
      </c>
      <c r="D42" s="75">
        <v>2824.99</v>
      </c>
    </row>
    <row r="43" spans="1:4" ht="20.100000000000001" customHeight="1">
      <c r="A43" s="59">
        <v>6</v>
      </c>
      <c r="B43" s="60" t="s">
        <v>78</v>
      </c>
      <c r="C43" s="59">
        <v>2014</v>
      </c>
      <c r="D43" s="75">
        <v>2824.99</v>
      </c>
    </row>
    <row r="44" spans="1:4" ht="20.100000000000001" customHeight="1">
      <c r="A44" s="59">
        <v>7</v>
      </c>
      <c r="B44" s="60" t="s">
        <v>97</v>
      </c>
      <c r="C44" s="59">
        <v>2014</v>
      </c>
      <c r="D44" s="75">
        <v>1308.72</v>
      </c>
    </row>
    <row r="45" spans="1:4" ht="20.100000000000001" customHeight="1">
      <c r="A45" s="59">
        <v>8</v>
      </c>
      <c r="B45" s="60" t="s">
        <v>236</v>
      </c>
      <c r="C45" s="59">
        <v>2015</v>
      </c>
      <c r="D45" s="75">
        <v>8979</v>
      </c>
    </row>
    <row r="46" spans="1:4" ht="20.100000000000001" customHeight="1">
      <c r="A46" s="252" t="s">
        <v>7</v>
      </c>
      <c r="B46" s="252"/>
      <c r="C46" s="252"/>
      <c r="D46" s="69">
        <f>SUM(D38:D45)</f>
        <v>27237.66</v>
      </c>
    </row>
    <row r="47" spans="1:4" ht="20.100000000000001" customHeight="1">
      <c r="A47" s="255" t="s">
        <v>36</v>
      </c>
      <c r="B47" s="255"/>
      <c r="C47" s="255"/>
      <c r="D47" s="255"/>
    </row>
    <row r="48" spans="1:4" s="196" customFormat="1" ht="20.100000000000001" customHeight="1">
      <c r="A48" s="55"/>
      <c r="B48" s="60"/>
      <c r="C48" s="59"/>
      <c r="D48" s="75"/>
    </row>
    <row r="49" spans="1:4" ht="20.100000000000001" customHeight="1">
      <c r="A49" s="252" t="s">
        <v>7</v>
      </c>
      <c r="B49" s="252"/>
      <c r="C49" s="252"/>
      <c r="D49" s="69">
        <f>SUM(D48:D48)</f>
        <v>0</v>
      </c>
    </row>
    <row r="50" spans="1:4" ht="20.100000000000001" customHeight="1">
      <c r="A50" s="258" t="s">
        <v>142</v>
      </c>
      <c r="B50" s="258"/>
      <c r="C50" s="258"/>
      <c r="D50" s="258"/>
    </row>
    <row r="51" spans="1:4" ht="20.100000000000001" customHeight="1">
      <c r="A51" s="59">
        <v>1</v>
      </c>
      <c r="B51" s="60" t="s">
        <v>462</v>
      </c>
      <c r="C51" s="59">
        <v>2014</v>
      </c>
      <c r="D51" s="75">
        <f>2824.99*5</f>
        <v>14124.949999999999</v>
      </c>
    </row>
    <row r="52" spans="1:4" ht="20.100000000000001" customHeight="1">
      <c r="A52" s="59">
        <v>2</v>
      </c>
      <c r="B52" s="60" t="s">
        <v>97</v>
      </c>
      <c r="C52" s="59">
        <v>2014</v>
      </c>
      <c r="D52" s="75">
        <v>1308.72</v>
      </c>
    </row>
    <row r="53" spans="1:4" ht="20.100000000000001" customHeight="1">
      <c r="A53" s="252" t="s">
        <v>7</v>
      </c>
      <c r="B53" s="252"/>
      <c r="C53" s="252"/>
      <c r="D53" s="69">
        <f>SUM(D51:D52)</f>
        <v>15433.669999999998</v>
      </c>
    </row>
    <row r="54" spans="1:4" ht="20.100000000000001" customHeight="1">
      <c r="A54" s="258" t="s">
        <v>143</v>
      </c>
      <c r="B54" s="258"/>
      <c r="C54" s="258"/>
      <c r="D54" s="258"/>
    </row>
    <row r="55" spans="1:4" ht="20.100000000000001" customHeight="1">
      <c r="A55" s="59">
        <v>1</v>
      </c>
      <c r="B55" s="60" t="s">
        <v>462</v>
      </c>
      <c r="C55" s="59">
        <v>2014</v>
      </c>
      <c r="D55" s="75">
        <f>2824.99*5</f>
        <v>14124.949999999999</v>
      </c>
    </row>
    <row r="56" spans="1:4" ht="20.100000000000001" customHeight="1">
      <c r="A56" s="59">
        <v>2</v>
      </c>
      <c r="B56" s="60" t="s">
        <v>97</v>
      </c>
      <c r="C56" s="59">
        <v>2014</v>
      </c>
      <c r="D56" s="75">
        <v>1308.72</v>
      </c>
    </row>
    <row r="57" spans="1:4" ht="20.100000000000001" customHeight="1">
      <c r="A57" s="252" t="s">
        <v>7</v>
      </c>
      <c r="B57" s="252"/>
      <c r="C57" s="252"/>
      <c r="D57" s="69">
        <f>SUM(D55:D56)</f>
        <v>15433.669999999998</v>
      </c>
    </row>
    <row r="58" spans="1:4" ht="20.100000000000001" customHeight="1">
      <c r="A58" s="257" t="s">
        <v>37</v>
      </c>
      <c r="B58" s="257"/>
      <c r="C58" s="257"/>
      <c r="D58" s="257"/>
    </row>
    <row r="59" spans="1:4" ht="51.75" customHeight="1">
      <c r="A59" s="61">
        <v>1</v>
      </c>
      <c r="B59" s="62" t="s">
        <v>463</v>
      </c>
      <c r="C59" s="61">
        <v>2014</v>
      </c>
      <c r="D59" s="70">
        <v>10455</v>
      </c>
    </row>
    <row r="60" spans="1:4" ht="20.100000000000001" customHeight="1">
      <c r="A60" s="252" t="s">
        <v>7</v>
      </c>
      <c r="B60" s="252"/>
      <c r="C60" s="252"/>
      <c r="D60" s="69">
        <f>SUM(D59)</f>
        <v>10455</v>
      </c>
    </row>
    <row r="61" spans="1:4" ht="20.100000000000001" customHeight="1">
      <c r="A61" s="254" t="s">
        <v>238</v>
      </c>
      <c r="B61" s="254"/>
      <c r="C61" s="254"/>
      <c r="D61" s="254"/>
    </row>
    <row r="62" spans="1:4" s="196" customFormat="1" ht="20.100000000000001" customHeight="1">
      <c r="A62" s="55">
        <v>1</v>
      </c>
      <c r="B62" s="63" t="s">
        <v>151</v>
      </c>
      <c r="C62" s="55">
        <v>2013</v>
      </c>
      <c r="D62" s="71">
        <v>4060</v>
      </c>
    </row>
    <row r="63" spans="1:4" s="196" customFormat="1" ht="20.100000000000001" customHeight="1">
      <c r="A63" s="55">
        <v>2</v>
      </c>
      <c r="B63" s="63" t="s">
        <v>152</v>
      </c>
      <c r="C63" s="55">
        <v>2013</v>
      </c>
      <c r="D63" s="71">
        <v>3749</v>
      </c>
    </row>
    <row r="64" spans="1:4" s="196" customFormat="1" ht="20.100000000000001" customHeight="1">
      <c r="A64" s="55">
        <v>3</v>
      </c>
      <c r="B64" s="63" t="s">
        <v>153</v>
      </c>
      <c r="C64" s="55">
        <v>2014</v>
      </c>
      <c r="D64" s="71">
        <v>6217.99</v>
      </c>
    </row>
    <row r="65" spans="1:4" s="196" customFormat="1" ht="20.100000000000001" customHeight="1">
      <c r="A65" s="55">
        <v>4</v>
      </c>
      <c r="B65" s="63" t="s">
        <v>154</v>
      </c>
      <c r="C65" s="55">
        <v>2015</v>
      </c>
      <c r="D65" s="71">
        <v>5000</v>
      </c>
    </row>
    <row r="66" spans="1:4" s="196" customFormat="1" ht="20.100000000000001" customHeight="1">
      <c r="A66" s="55">
        <v>5</v>
      </c>
      <c r="B66" s="63" t="s">
        <v>158</v>
      </c>
      <c r="C66" s="55">
        <v>2014</v>
      </c>
      <c r="D66" s="71">
        <v>2617.44</v>
      </c>
    </row>
    <row r="67" spans="1:4" s="196" customFormat="1" ht="20.100000000000001" customHeight="1">
      <c r="A67" s="55">
        <v>6</v>
      </c>
      <c r="B67" s="63" t="s">
        <v>159</v>
      </c>
      <c r="C67" s="55">
        <v>2014</v>
      </c>
      <c r="D67" s="71">
        <v>70625</v>
      </c>
    </row>
    <row r="68" spans="1:4" s="196" customFormat="1" ht="20.100000000000001" customHeight="1">
      <c r="A68" s="55">
        <v>7</v>
      </c>
      <c r="B68" s="63" t="s">
        <v>198</v>
      </c>
      <c r="C68" s="55">
        <v>2015</v>
      </c>
      <c r="D68" s="71">
        <v>2900</v>
      </c>
    </row>
    <row r="69" spans="1:4" s="196" customFormat="1" ht="20.100000000000001" customHeight="1">
      <c r="A69" s="55">
        <v>8</v>
      </c>
      <c r="B69" s="63" t="s">
        <v>200</v>
      </c>
      <c r="C69" s="55">
        <v>2015</v>
      </c>
      <c r="D69" s="194">
        <v>3493.2</v>
      </c>
    </row>
    <row r="70" spans="1:4" s="196" customFormat="1" ht="20.100000000000001" customHeight="1">
      <c r="A70" s="55">
        <v>9</v>
      </c>
      <c r="B70" s="63" t="s">
        <v>201</v>
      </c>
      <c r="C70" s="55">
        <v>2015</v>
      </c>
      <c r="D70" s="194">
        <v>8979</v>
      </c>
    </row>
    <row r="71" spans="1:4" s="196" customFormat="1" ht="20.100000000000001" customHeight="1">
      <c r="A71" s="55">
        <v>10</v>
      </c>
      <c r="B71" s="63" t="s">
        <v>465</v>
      </c>
      <c r="C71" s="55">
        <v>2017</v>
      </c>
      <c r="D71" s="194">
        <v>4394.79</v>
      </c>
    </row>
    <row r="72" spans="1:4" s="196" customFormat="1" ht="20.100000000000001" customHeight="1">
      <c r="A72" s="55">
        <v>11</v>
      </c>
      <c r="B72" s="63" t="s">
        <v>466</v>
      </c>
      <c r="C72" s="55">
        <v>2017</v>
      </c>
      <c r="D72" s="194">
        <v>2795.79</v>
      </c>
    </row>
    <row r="73" spans="1:4" s="196" customFormat="1" ht="20.100000000000001" customHeight="1">
      <c r="A73" s="55">
        <v>12</v>
      </c>
      <c r="B73" s="63" t="s">
        <v>467</v>
      </c>
      <c r="C73" s="55">
        <v>2017</v>
      </c>
      <c r="D73" s="194">
        <f>2*5346.81</f>
        <v>10693.62</v>
      </c>
    </row>
    <row r="74" spans="1:4" ht="20.100000000000001" customHeight="1">
      <c r="A74" s="252" t="s">
        <v>7</v>
      </c>
      <c r="B74" s="252"/>
      <c r="C74" s="252"/>
      <c r="D74" s="69">
        <f>SUM(D62:D73)</f>
        <v>125525.82999999997</v>
      </c>
    </row>
    <row r="75" spans="1:4" ht="20.100000000000001" customHeight="1">
      <c r="A75" s="253" t="s">
        <v>468</v>
      </c>
      <c r="B75" s="253"/>
      <c r="C75" s="253"/>
      <c r="D75" s="253"/>
    </row>
    <row r="76" spans="1:4" s="196" customFormat="1" ht="20.100000000000001" customHeight="1">
      <c r="A76" s="55">
        <v>1</v>
      </c>
      <c r="B76" s="63" t="s">
        <v>89</v>
      </c>
      <c r="C76" s="55"/>
      <c r="D76" s="71">
        <v>2659.05</v>
      </c>
    </row>
    <row r="77" spans="1:4" s="196" customFormat="1" ht="20.100000000000001" customHeight="1">
      <c r="A77" s="55">
        <v>2</v>
      </c>
      <c r="B77" s="63" t="s">
        <v>196</v>
      </c>
      <c r="C77" s="55"/>
      <c r="D77" s="194">
        <v>1550</v>
      </c>
    </row>
    <row r="78" spans="1:4" s="196" customFormat="1" ht="20.100000000000001" customHeight="1">
      <c r="A78" s="55">
        <v>3</v>
      </c>
      <c r="B78" s="63" t="s">
        <v>90</v>
      </c>
      <c r="C78" s="55"/>
      <c r="D78" s="71">
        <v>2187</v>
      </c>
    </row>
    <row r="79" spans="1:4" s="196" customFormat="1" ht="20.100000000000001" customHeight="1">
      <c r="A79" s="55">
        <v>4</v>
      </c>
      <c r="B79" s="63" t="s">
        <v>184</v>
      </c>
      <c r="C79" s="55"/>
      <c r="D79" s="71">
        <v>1308.72</v>
      </c>
    </row>
    <row r="80" spans="1:4" s="196" customFormat="1" ht="20.100000000000001" customHeight="1">
      <c r="A80" s="55">
        <v>5</v>
      </c>
      <c r="B80" s="63" t="s">
        <v>184</v>
      </c>
      <c r="C80" s="55"/>
      <c r="D80" s="194">
        <v>8979</v>
      </c>
    </row>
    <row r="81" spans="1:4" s="196" customFormat="1" ht="20.100000000000001" customHeight="1">
      <c r="A81" s="55">
        <v>6</v>
      </c>
      <c r="B81" s="63" t="s">
        <v>186</v>
      </c>
      <c r="C81" s="55"/>
      <c r="D81" s="71">
        <v>31075</v>
      </c>
    </row>
    <row r="82" spans="1:4" ht="20.100000000000001" customHeight="1">
      <c r="A82" s="252" t="s">
        <v>7</v>
      </c>
      <c r="B82" s="252"/>
      <c r="C82" s="252"/>
      <c r="D82" s="67">
        <f>SUM(D76:D81)</f>
        <v>47758.770000000004</v>
      </c>
    </row>
    <row r="83" spans="1:4" ht="20.100000000000001" customHeight="1">
      <c r="A83" s="253" t="s">
        <v>471</v>
      </c>
      <c r="B83" s="253"/>
      <c r="C83" s="253"/>
      <c r="D83" s="253"/>
    </row>
    <row r="84" spans="1:4" s="196" customFormat="1" ht="20.100000000000001" customHeight="1">
      <c r="A84" s="55">
        <v>1</v>
      </c>
      <c r="B84" s="63" t="s">
        <v>207</v>
      </c>
      <c r="C84" s="55">
        <v>2015</v>
      </c>
      <c r="D84" s="71">
        <v>8979</v>
      </c>
    </row>
    <row r="85" spans="1:4" s="196" customFormat="1" ht="20.100000000000001" customHeight="1">
      <c r="A85" s="55">
        <v>2</v>
      </c>
      <c r="B85" s="63" t="s">
        <v>184</v>
      </c>
      <c r="C85" s="55">
        <v>2015</v>
      </c>
      <c r="D85" s="71">
        <v>1308.72</v>
      </c>
    </row>
    <row r="86" spans="1:4" s="196" customFormat="1" ht="20.100000000000001" customHeight="1">
      <c r="A86" s="55">
        <v>3</v>
      </c>
      <c r="B86" s="63" t="s">
        <v>188</v>
      </c>
      <c r="C86" s="55">
        <v>2013</v>
      </c>
      <c r="D86" s="71">
        <v>1368.99</v>
      </c>
    </row>
    <row r="87" spans="1:4" s="196" customFormat="1" ht="20.100000000000001" customHeight="1">
      <c r="A87" s="55">
        <v>4</v>
      </c>
      <c r="B87" s="63" t="s">
        <v>472</v>
      </c>
      <c r="C87" s="55">
        <v>2015</v>
      </c>
      <c r="D87" s="71">
        <v>1190</v>
      </c>
    </row>
    <row r="88" spans="1:4" s="196" customFormat="1" ht="20.100000000000001" customHeight="1">
      <c r="A88" s="55">
        <v>5</v>
      </c>
      <c r="B88" s="63" t="s">
        <v>189</v>
      </c>
      <c r="C88" s="55">
        <v>2014</v>
      </c>
      <c r="D88" s="71">
        <v>1471</v>
      </c>
    </row>
    <row r="89" spans="1:4" s="196" customFormat="1" ht="20.100000000000001" customHeight="1">
      <c r="A89" s="55">
        <v>6</v>
      </c>
      <c r="B89" s="63" t="s">
        <v>473</v>
      </c>
      <c r="C89" s="55">
        <v>2016</v>
      </c>
      <c r="D89" s="71">
        <v>990.15</v>
      </c>
    </row>
    <row r="90" spans="1:4" s="196" customFormat="1" ht="20.100000000000001" customHeight="1">
      <c r="A90" s="55">
        <v>7</v>
      </c>
      <c r="B90" s="63" t="s">
        <v>474</v>
      </c>
      <c r="C90" s="55">
        <v>2015</v>
      </c>
      <c r="D90" s="71">
        <v>2140.1999999999998</v>
      </c>
    </row>
    <row r="91" spans="1:4" s="196" customFormat="1" ht="20.100000000000001" customHeight="1">
      <c r="A91" s="55">
        <v>8</v>
      </c>
      <c r="B91" s="63" t="s">
        <v>208</v>
      </c>
      <c r="C91" s="55">
        <v>2015</v>
      </c>
      <c r="D91" s="71">
        <v>3493.2</v>
      </c>
    </row>
    <row r="92" spans="1:4" s="196" customFormat="1" ht="20.100000000000001" customHeight="1">
      <c r="A92" s="55">
        <v>9</v>
      </c>
      <c r="B92" s="63" t="s">
        <v>188</v>
      </c>
      <c r="C92" s="55">
        <v>2014</v>
      </c>
      <c r="D92" s="71">
        <v>1200</v>
      </c>
    </row>
    <row r="93" spans="1:4" s="196" customFormat="1" ht="20.100000000000001" customHeight="1">
      <c r="A93" s="55">
        <v>10</v>
      </c>
      <c r="B93" s="63" t="s">
        <v>209</v>
      </c>
      <c r="C93" s="55">
        <v>2016</v>
      </c>
      <c r="D93" s="71">
        <v>9000</v>
      </c>
    </row>
    <row r="94" spans="1:4" s="196" customFormat="1" ht="20.100000000000001" customHeight="1">
      <c r="A94" s="55">
        <v>11</v>
      </c>
      <c r="B94" s="63" t="s">
        <v>475</v>
      </c>
      <c r="C94" s="55">
        <v>2016</v>
      </c>
      <c r="D94" s="71">
        <v>6200</v>
      </c>
    </row>
    <row r="95" spans="1:4" s="196" customFormat="1" ht="20.100000000000001" customHeight="1">
      <c r="A95" s="55">
        <v>12</v>
      </c>
      <c r="B95" s="63" t="s">
        <v>210</v>
      </c>
      <c r="C95" s="55">
        <v>2016</v>
      </c>
      <c r="D95" s="71">
        <v>2000</v>
      </c>
    </row>
    <row r="96" spans="1:4" s="196" customFormat="1" ht="20.100000000000001" customHeight="1">
      <c r="A96" s="55">
        <v>13</v>
      </c>
      <c r="B96" s="63" t="s">
        <v>476</v>
      </c>
      <c r="C96" s="55">
        <v>2014</v>
      </c>
      <c r="D96" s="71">
        <v>2700</v>
      </c>
    </row>
    <row r="97" spans="1:4" s="196" customFormat="1" ht="20.100000000000001" customHeight="1">
      <c r="A97" s="55">
        <v>14</v>
      </c>
      <c r="B97" s="63" t="s">
        <v>187</v>
      </c>
      <c r="C97" s="55">
        <v>2015</v>
      </c>
      <c r="D97" s="71">
        <v>31075</v>
      </c>
    </row>
    <row r="98" spans="1:4" ht="20.100000000000001" customHeight="1">
      <c r="A98" s="252" t="s">
        <v>7</v>
      </c>
      <c r="B98" s="252"/>
      <c r="C98" s="252"/>
      <c r="D98" s="198">
        <f>SUM(D84:D97)</f>
        <v>73116.259999999995</v>
      </c>
    </row>
    <row r="99" spans="1:4" ht="20.100000000000001" customHeight="1">
      <c r="A99" s="253" t="s">
        <v>250</v>
      </c>
      <c r="B99" s="253"/>
      <c r="C99" s="253"/>
      <c r="D99" s="253"/>
    </row>
    <row r="100" spans="1:4" s="196" customFormat="1" ht="20.100000000000001" customHeight="1">
      <c r="A100" s="55">
        <v>1</v>
      </c>
      <c r="B100" s="63" t="s">
        <v>98</v>
      </c>
      <c r="C100" s="55">
        <v>2014</v>
      </c>
      <c r="D100" s="71">
        <v>1308.72</v>
      </c>
    </row>
    <row r="101" spans="1:4" s="196" customFormat="1" ht="20.100000000000001" customHeight="1">
      <c r="A101" s="55">
        <v>2</v>
      </c>
      <c r="B101" s="63" t="s">
        <v>96</v>
      </c>
      <c r="C101" s="55">
        <v>2014</v>
      </c>
      <c r="D101" s="71">
        <v>28250</v>
      </c>
    </row>
    <row r="102" spans="1:4" s="196" customFormat="1" ht="20.100000000000001" customHeight="1">
      <c r="A102" s="55">
        <v>3</v>
      </c>
      <c r="B102" s="63" t="s">
        <v>202</v>
      </c>
      <c r="C102" s="55">
        <v>2015</v>
      </c>
      <c r="D102" s="71">
        <v>8779</v>
      </c>
    </row>
    <row r="103" spans="1:4" s="196" customFormat="1" ht="20.100000000000001" customHeight="1">
      <c r="A103" s="55">
        <v>4</v>
      </c>
      <c r="B103" s="63" t="s">
        <v>203</v>
      </c>
      <c r="C103" s="55">
        <v>2015</v>
      </c>
      <c r="D103" s="71">
        <v>9100</v>
      </c>
    </row>
    <row r="104" spans="1:4" s="196" customFormat="1" ht="20.100000000000001" customHeight="1">
      <c r="A104" s="55">
        <v>5</v>
      </c>
      <c r="B104" s="63" t="s">
        <v>204</v>
      </c>
      <c r="C104" s="55">
        <v>2015</v>
      </c>
      <c r="D104" s="71">
        <v>1550</v>
      </c>
    </row>
    <row r="105" spans="1:4" s="196" customFormat="1" ht="20.100000000000001" customHeight="1">
      <c r="A105" s="55">
        <v>6</v>
      </c>
      <c r="B105" s="63" t="s">
        <v>205</v>
      </c>
      <c r="C105" s="55">
        <v>2016</v>
      </c>
      <c r="D105" s="71">
        <v>2700</v>
      </c>
    </row>
    <row r="106" spans="1:4" s="196" customFormat="1" ht="20.100000000000001" customHeight="1">
      <c r="A106" s="55">
        <v>7</v>
      </c>
      <c r="B106" s="63" t="s">
        <v>206</v>
      </c>
      <c r="C106" s="55">
        <v>2015</v>
      </c>
      <c r="D106" s="71">
        <v>4563.3</v>
      </c>
    </row>
    <row r="107" spans="1:4" s="196" customFormat="1" ht="20.100000000000001" customHeight="1">
      <c r="A107" s="252" t="s">
        <v>7</v>
      </c>
      <c r="B107" s="252"/>
      <c r="C107" s="252"/>
      <c r="D107" s="69">
        <f>SUM(D100:D106)</f>
        <v>56251.020000000004</v>
      </c>
    </row>
    <row r="108" spans="1:4" s="196" customFormat="1" ht="20.100000000000001" customHeight="1">
      <c r="A108" s="253" t="s">
        <v>251</v>
      </c>
      <c r="B108" s="253"/>
      <c r="C108" s="253"/>
      <c r="D108" s="253"/>
    </row>
    <row r="109" spans="1:4" s="196" customFormat="1" ht="20.100000000000001" customHeight="1">
      <c r="A109" s="55">
        <v>1</v>
      </c>
      <c r="B109" s="63" t="s">
        <v>242</v>
      </c>
      <c r="C109" s="57">
        <v>2013</v>
      </c>
      <c r="D109" s="72">
        <v>2880</v>
      </c>
    </row>
    <row r="110" spans="1:4" s="196" customFormat="1" ht="20.100000000000001" customHeight="1">
      <c r="A110" s="55">
        <v>2</v>
      </c>
      <c r="B110" s="63" t="s">
        <v>243</v>
      </c>
      <c r="C110" s="57">
        <v>2013</v>
      </c>
      <c r="D110" s="72">
        <v>3425</v>
      </c>
    </row>
    <row r="111" spans="1:4" s="196" customFormat="1" ht="20.100000000000001" customHeight="1">
      <c r="A111" s="55">
        <v>3</v>
      </c>
      <c r="B111" s="63" t="s">
        <v>244</v>
      </c>
      <c r="C111" s="57">
        <v>2016</v>
      </c>
      <c r="D111" s="72">
        <v>1495</v>
      </c>
    </row>
    <row r="112" spans="1:4" s="196" customFormat="1" ht="20.100000000000001" customHeight="1">
      <c r="A112" s="55">
        <v>4</v>
      </c>
      <c r="B112" s="63" t="s">
        <v>245</v>
      </c>
      <c r="C112" s="57">
        <v>2017</v>
      </c>
      <c r="D112" s="72">
        <v>442.8</v>
      </c>
    </row>
    <row r="113" spans="1:4" s="196" customFormat="1" ht="20.100000000000001" customHeight="1">
      <c r="A113" s="55">
        <v>5</v>
      </c>
      <c r="B113" s="63" t="s">
        <v>246</v>
      </c>
      <c r="C113" s="57">
        <v>2017</v>
      </c>
      <c r="D113" s="72">
        <v>245.68</v>
      </c>
    </row>
    <row r="114" spans="1:4" s="196" customFormat="1" ht="20.100000000000001" customHeight="1">
      <c r="A114" s="55">
        <v>6</v>
      </c>
      <c r="B114" s="63" t="s">
        <v>163</v>
      </c>
      <c r="C114" s="57">
        <v>2013</v>
      </c>
      <c r="D114" s="72">
        <v>2350</v>
      </c>
    </row>
    <row r="115" spans="1:4" ht="20.100000000000001" customHeight="1">
      <c r="A115" s="55">
        <v>7</v>
      </c>
      <c r="B115" s="63" t="s">
        <v>247</v>
      </c>
      <c r="C115" s="57">
        <v>2016</v>
      </c>
      <c r="D115" s="72">
        <v>1200</v>
      </c>
    </row>
    <row r="116" spans="1:4" ht="20.100000000000001" customHeight="1">
      <c r="A116" s="55">
        <v>8</v>
      </c>
      <c r="B116" s="63" t="s">
        <v>248</v>
      </c>
      <c r="C116" s="57">
        <v>2016</v>
      </c>
      <c r="D116" s="72">
        <v>750.3</v>
      </c>
    </row>
    <row r="117" spans="1:4" ht="20.100000000000001" customHeight="1">
      <c r="A117" s="55">
        <v>9</v>
      </c>
      <c r="B117" s="63" t="s">
        <v>164</v>
      </c>
      <c r="C117" s="57">
        <v>2014</v>
      </c>
      <c r="D117" s="72">
        <v>1094.7</v>
      </c>
    </row>
    <row r="118" spans="1:4" ht="20.100000000000001" customHeight="1">
      <c r="A118" s="55">
        <v>10</v>
      </c>
      <c r="B118" s="63" t="s">
        <v>165</v>
      </c>
      <c r="C118" s="57">
        <v>2013</v>
      </c>
      <c r="D118" s="72">
        <v>3580</v>
      </c>
    </row>
    <row r="119" spans="1:4" ht="20.100000000000001" customHeight="1">
      <c r="A119" s="55">
        <v>11</v>
      </c>
      <c r="B119" s="63" t="s">
        <v>167</v>
      </c>
      <c r="C119" s="57">
        <v>2015</v>
      </c>
      <c r="D119" s="72">
        <v>842.55</v>
      </c>
    </row>
    <row r="120" spans="1:4" ht="20.100000000000001" customHeight="1">
      <c r="A120" s="55">
        <v>12</v>
      </c>
      <c r="B120" s="63" t="s">
        <v>168</v>
      </c>
      <c r="C120" s="57">
        <v>2015</v>
      </c>
      <c r="D120" s="72">
        <v>2988.9</v>
      </c>
    </row>
    <row r="121" spans="1:4" ht="20.100000000000001" customHeight="1">
      <c r="A121" s="55">
        <v>13</v>
      </c>
      <c r="B121" s="63" t="s">
        <v>169</v>
      </c>
      <c r="C121" s="57">
        <v>2015</v>
      </c>
      <c r="D121" s="72">
        <v>923.73</v>
      </c>
    </row>
    <row r="122" spans="1:4" ht="20.100000000000001" customHeight="1">
      <c r="A122" s="55">
        <v>14</v>
      </c>
      <c r="B122" s="63" t="s">
        <v>170</v>
      </c>
      <c r="C122" s="57">
        <v>2015</v>
      </c>
      <c r="D122" s="72">
        <v>322.26</v>
      </c>
    </row>
    <row r="123" spans="1:4" ht="20.100000000000001" customHeight="1">
      <c r="A123" s="252" t="s">
        <v>7</v>
      </c>
      <c r="B123" s="252"/>
      <c r="C123" s="252"/>
      <c r="D123" s="73">
        <f>SUM(D109:D122)</f>
        <v>22540.92</v>
      </c>
    </row>
    <row r="124" spans="1:4">
      <c r="A124" s="213"/>
      <c r="B124" s="214"/>
      <c r="C124" s="215"/>
      <c r="D124" s="216"/>
    </row>
    <row r="125" spans="1:4">
      <c r="A125" s="213"/>
      <c r="B125" s="214"/>
      <c r="C125" s="215"/>
      <c r="D125" s="216" t="s">
        <v>12</v>
      </c>
    </row>
    <row r="126" spans="1:4">
      <c r="A126" s="213"/>
      <c r="B126" s="214"/>
      <c r="C126" s="215"/>
      <c r="D126" s="216"/>
    </row>
    <row r="127" spans="1:4">
      <c r="A127" s="175" t="s">
        <v>0</v>
      </c>
      <c r="B127" s="54" t="s">
        <v>3</v>
      </c>
      <c r="C127" s="175" t="s">
        <v>4</v>
      </c>
      <c r="D127" s="67" t="s">
        <v>2</v>
      </c>
    </row>
    <row r="128" spans="1:4" ht="20.100000000000001" customHeight="1">
      <c r="A128" s="253" t="s">
        <v>104</v>
      </c>
      <c r="B128" s="253"/>
      <c r="C128" s="253"/>
      <c r="D128" s="253"/>
    </row>
    <row r="129" spans="1:6" ht="20.100000000000001" customHeight="1">
      <c r="A129" s="55">
        <v>1</v>
      </c>
      <c r="B129" s="66" t="s">
        <v>178</v>
      </c>
      <c r="C129" s="58">
        <v>2014</v>
      </c>
      <c r="D129" s="68">
        <v>3157</v>
      </c>
      <c r="E129" s="205"/>
    </row>
    <row r="130" spans="1:6" ht="27.75" customHeight="1">
      <c r="A130" s="55">
        <v>2</v>
      </c>
      <c r="B130" s="204" t="s">
        <v>179</v>
      </c>
      <c r="C130" s="58">
        <v>2014</v>
      </c>
      <c r="D130" s="68">
        <v>4227.08</v>
      </c>
      <c r="E130" s="205"/>
    </row>
    <row r="131" spans="1:6" ht="20.100000000000001" customHeight="1">
      <c r="A131" s="55">
        <v>3</v>
      </c>
      <c r="B131" s="66" t="s">
        <v>180</v>
      </c>
      <c r="C131" s="58">
        <v>2014</v>
      </c>
      <c r="D131" s="68">
        <v>2987</v>
      </c>
      <c r="E131" s="205"/>
    </row>
    <row r="132" spans="1:6" ht="20.100000000000001" customHeight="1">
      <c r="A132" s="55">
        <v>4</v>
      </c>
      <c r="B132" s="66" t="s">
        <v>230</v>
      </c>
      <c r="C132" s="58">
        <v>2016</v>
      </c>
      <c r="D132" s="68">
        <v>4503.03</v>
      </c>
      <c r="E132" s="205"/>
    </row>
    <row r="133" spans="1:6" ht="20.100000000000001" customHeight="1">
      <c r="A133" s="55">
        <v>5</v>
      </c>
      <c r="B133" s="66" t="s">
        <v>457</v>
      </c>
      <c r="C133" s="58">
        <v>2018</v>
      </c>
      <c r="D133" s="68">
        <v>3425</v>
      </c>
      <c r="E133" s="205"/>
    </row>
    <row r="134" spans="1:6" ht="20.100000000000001" customHeight="1">
      <c r="A134" s="256" t="s">
        <v>20</v>
      </c>
      <c r="B134" s="256"/>
      <c r="C134" s="256"/>
      <c r="D134" s="74">
        <f>SUM(D129:D133)</f>
        <v>18299.11</v>
      </c>
    </row>
    <row r="135" spans="1:6" ht="20.100000000000001" customHeight="1">
      <c r="A135" s="259" t="s">
        <v>35</v>
      </c>
      <c r="B135" s="260"/>
      <c r="C135" s="260"/>
      <c r="D135" s="260"/>
      <c r="F135" s="206"/>
    </row>
    <row r="136" spans="1:6" s="196" customFormat="1" ht="20.100000000000001" customHeight="1">
      <c r="A136" s="55">
        <v>1</v>
      </c>
      <c r="B136" s="63" t="s">
        <v>148</v>
      </c>
      <c r="C136" s="55">
        <v>2014</v>
      </c>
      <c r="D136" s="71">
        <v>2350</v>
      </c>
    </row>
    <row r="137" spans="1:6" s="196" customFormat="1" ht="20.100000000000001" customHeight="1">
      <c r="A137" s="55">
        <v>2</v>
      </c>
      <c r="B137" s="63" t="s">
        <v>194</v>
      </c>
      <c r="C137" s="55">
        <v>2014</v>
      </c>
      <c r="D137" s="71">
        <v>2612</v>
      </c>
    </row>
    <row r="138" spans="1:6" s="196" customFormat="1" ht="20.100000000000001" customHeight="1">
      <c r="A138" s="55">
        <v>3</v>
      </c>
      <c r="B138" s="63" t="s">
        <v>195</v>
      </c>
      <c r="C138" s="55">
        <v>2016</v>
      </c>
      <c r="D138" s="71">
        <v>1749</v>
      </c>
    </row>
    <row r="139" spans="1:6" s="196" customFormat="1" ht="20.100000000000001" customHeight="1">
      <c r="A139" s="55">
        <v>4</v>
      </c>
      <c r="B139" s="60" t="s">
        <v>147</v>
      </c>
      <c r="C139" s="59">
        <v>2014</v>
      </c>
      <c r="D139" s="75">
        <v>3648.18</v>
      </c>
    </row>
    <row r="140" spans="1:6" s="196" customFormat="1" ht="20.100000000000001" customHeight="1">
      <c r="A140" s="55">
        <v>5</v>
      </c>
      <c r="B140" s="66" t="s">
        <v>212</v>
      </c>
      <c r="C140" s="59">
        <v>2016</v>
      </c>
      <c r="D140" s="75">
        <v>3790</v>
      </c>
    </row>
    <row r="141" spans="1:6" s="196" customFormat="1" ht="20.100000000000001" customHeight="1">
      <c r="A141" s="55">
        <v>6</v>
      </c>
      <c r="B141" s="66" t="s">
        <v>213</v>
      </c>
      <c r="C141" s="59">
        <v>2016</v>
      </c>
      <c r="D141" s="75">
        <v>1320</v>
      </c>
    </row>
    <row r="142" spans="1:6" s="196" customFormat="1" ht="20.100000000000001" customHeight="1">
      <c r="A142" s="55">
        <v>7</v>
      </c>
      <c r="B142" s="66" t="s">
        <v>214</v>
      </c>
      <c r="C142" s="59">
        <v>2016</v>
      </c>
      <c r="D142" s="75">
        <v>1450</v>
      </c>
    </row>
    <row r="143" spans="1:6" s="196" customFormat="1" ht="20.100000000000001" customHeight="1">
      <c r="A143" s="55">
        <v>8</v>
      </c>
      <c r="B143" s="66" t="s">
        <v>460</v>
      </c>
      <c r="C143" s="59">
        <v>2017</v>
      </c>
      <c r="D143" s="75">
        <v>2100</v>
      </c>
    </row>
    <row r="144" spans="1:6" s="196" customFormat="1" ht="20.100000000000001" customHeight="1">
      <c r="A144" s="55">
        <v>9</v>
      </c>
      <c r="B144" s="66" t="s">
        <v>461</v>
      </c>
      <c r="C144" s="59">
        <v>2017</v>
      </c>
      <c r="D144" s="75">
        <v>1000</v>
      </c>
    </row>
    <row r="145" spans="1:4" ht="20.100000000000001" customHeight="1">
      <c r="A145" s="252" t="s">
        <v>7</v>
      </c>
      <c r="B145" s="252"/>
      <c r="C145" s="252"/>
      <c r="D145" s="67">
        <f>SUM(D136:D144)</f>
        <v>20019.18</v>
      </c>
    </row>
    <row r="146" spans="1:4" ht="20.100000000000001" customHeight="1">
      <c r="A146" s="255" t="s">
        <v>36</v>
      </c>
      <c r="B146" s="255"/>
      <c r="C146" s="255"/>
      <c r="D146" s="255"/>
    </row>
    <row r="147" spans="1:4" s="196" customFormat="1" ht="20.100000000000001" customHeight="1">
      <c r="A147" s="59">
        <v>1</v>
      </c>
      <c r="B147" s="60" t="s">
        <v>75</v>
      </c>
      <c r="C147" s="217"/>
      <c r="D147" s="218">
        <v>0</v>
      </c>
    </row>
    <row r="148" spans="1:4" ht="20.100000000000001" customHeight="1">
      <c r="A148" s="252" t="s">
        <v>7</v>
      </c>
      <c r="B148" s="252"/>
      <c r="C148" s="252"/>
      <c r="D148" s="69">
        <f>SUM(D147)</f>
        <v>0</v>
      </c>
    </row>
    <row r="149" spans="1:4" ht="20.100000000000001" customHeight="1">
      <c r="A149" s="257" t="s">
        <v>37</v>
      </c>
      <c r="B149" s="257"/>
      <c r="C149" s="257"/>
      <c r="D149" s="257"/>
    </row>
    <row r="150" spans="1:4" ht="20.100000000000001" customHeight="1">
      <c r="A150" s="61">
        <v>1</v>
      </c>
      <c r="B150" s="62" t="s">
        <v>75</v>
      </c>
      <c r="C150" s="61"/>
      <c r="D150" s="76">
        <v>0</v>
      </c>
    </row>
    <row r="151" spans="1:4" ht="20.100000000000001" customHeight="1">
      <c r="A151" s="252"/>
      <c r="B151" s="252"/>
      <c r="C151" s="252"/>
      <c r="D151" s="69">
        <f>SUM(D150)</f>
        <v>0</v>
      </c>
    </row>
    <row r="152" spans="1:4" ht="20.100000000000001" customHeight="1">
      <c r="A152" s="254" t="s">
        <v>238</v>
      </c>
      <c r="B152" s="254"/>
      <c r="C152" s="254"/>
      <c r="D152" s="254"/>
    </row>
    <row r="153" spans="1:4" s="196" customFormat="1" ht="20.100000000000001" customHeight="1">
      <c r="A153" s="55">
        <v>1</v>
      </c>
      <c r="B153" s="63" t="s">
        <v>155</v>
      </c>
      <c r="C153" s="55">
        <v>2013</v>
      </c>
      <c r="D153" s="71">
        <v>1700</v>
      </c>
    </row>
    <row r="154" spans="1:4" s="196" customFormat="1" ht="20.100000000000001" customHeight="1">
      <c r="A154" s="55">
        <v>2</v>
      </c>
      <c r="B154" s="63" t="s">
        <v>156</v>
      </c>
      <c r="C154" s="55">
        <v>2014</v>
      </c>
      <c r="D154" s="71">
        <v>1941</v>
      </c>
    </row>
    <row r="155" spans="1:4" s="196" customFormat="1" ht="20.100000000000001" customHeight="1">
      <c r="A155" s="55">
        <v>3</v>
      </c>
      <c r="B155" s="63" t="s">
        <v>157</v>
      </c>
      <c r="C155" s="55">
        <v>2014</v>
      </c>
      <c r="D155" s="71">
        <v>998</v>
      </c>
    </row>
    <row r="156" spans="1:4" ht="20.100000000000001" customHeight="1">
      <c r="A156" s="55">
        <v>4</v>
      </c>
      <c r="B156" s="63" t="s">
        <v>160</v>
      </c>
      <c r="C156" s="55">
        <v>2014</v>
      </c>
      <c r="D156" s="71">
        <v>36481.800000000003</v>
      </c>
    </row>
    <row r="157" spans="1:4" ht="20.100000000000001" customHeight="1">
      <c r="A157" s="252" t="s">
        <v>7</v>
      </c>
      <c r="B157" s="252"/>
      <c r="C157" s="252"/>
      <c r="D157" s="67">
        <f>SUM(D153:D156)</f>
        <v>41120.800000000003</v>
      </c>
    </row>
    <row r="158" spans="1:4" ht="20.100000000000001" customHeight="1">
      <c r="A158" s="254" t="s">
        <v>126</v>
      </c>
      <c r="B158" s="254"/>
      <c r="C158" s="254"/>
      <c r="D158" s="254"/>
    </row>
    <row r="159" spans="1:4" s="196" customFormat="1" ht="20.100000000000001" customHeight="1">
      <c r="A159" s="55">
        <v>1</v>
      </c>
      <c r="B159" s="63" t="s">
        <v>91</v>
      </c>
      <c r="C159" s="55"/>
      <c r="D159" s="71">
        <v>5000</v>
      </c>
    </row>
    <row r="160" spans="1:4" s="196" customFormat="1" ht="20.100000000000001" customHeight="1">
      <c r="A160" s="55">
        <v>2</v>
      </c>
      <c r="B160" s="197" t="s">
        <v>127</v>
      </c>
      <c r="C160" s="64"/>
      <c r="D160" s="71">
        <v>3776.1</v>
      </c>
    </row>
    <row r="161" spans="1:4" s="196" customFormat="1" ht="20.100000000000001" customHeight="1">
      <c r="A161" s="55">
        <v>3</v>
      </c>
      <c r="B161" s="197" t="s">
        <v>128</v>
      </c>
      <c r="C161" s="64"/>
      <c r="D161" s="71">
        <v>2500</v>
      </c>
    </row>
    <row r="162" spans="1:4" s="196" customFormat="1" ht="20.100000000000001" customHeight="1">
      <c r="A162" s="55">
        <v>4</v>
      </c>
      <c r="B162" s="197" t="s">
        <v>149</v>
      </c>
      <c r="C162" s="64"/>
      <c r="D162" s="71">
        <v>5905</v>
      </c>
    </row>
    <row r="163" spans="1:4" s="196" customFormat="1" ht="20.100000000000001" customHeight="1">
      <c r="A163" s="55">
        <v>5</v>
      </c>
      <c r="B163" s="197" t="s">
        <v>150</v>
      </c>
      <c r="C163" s="64"/>
      <c r="D163" s="210">
        <v>1585</v>
      </c>
    </row>
    <row r="164" spans="1:4" s="196" customFormat="1" ht="20.100000000000001" customHeight="1">
      <c r="A164" s="55">
        <v>6</v>
      </c>
      <c r="B164" s="197" t="s">
        <v>197</v>
      </c>
      <c r="C164" s="64"/>
      <c r="D164" s="210">
        <v>9100</v>
      </c>
    </row>
    <row r="165" spans="1:4" s="196" customFormat="1" ht="20.100000000000001" customHeight="1">
      <c r="A165" s="55">
        <v>7</v>
      </c>
      <c r="B165" s="197" t="s">
        <v>198</v>
      </c>
      <c r="C165" s="64"/>
      <c r="D165" s="210">
        <v>2480</v>
      </c>
    </row>
    <row r="166" spans="1:4" s="196" customFormat="1" ht="20.100000000000001" customHeight="1">
      <c r="A166" s="55">
        <v>8</v>
      </c>
      <c r="B166" s="197" t="s">
        <v>150</v>
      </c>
      <c r="C166" s="64"/>
      <c r="D166" s="210">
        <v>3520</v>
      </c>
    </row>
    <row r="167" spans="1:4" s="196" customFormat="1" ht="20.100000000000001" customHeight="1">
      <c r="A167" s="55">
        <v>9</v>
      </c>
      <c r="B167" s="197" t="s">
        <v>199</v>
      </c>
      <c r="C167" s="64"/>
      <c r="D167" s="210">
        <v>2928</v>
      </c>
    </row>
    <row r="168" spans="1:4" s="196" customFormat="1" ht="20.100000000000001" customHeight="1">
      <c r="A168" s="55">
        <v>10</v>
      </c>
      <c r="B168" s="197" t="s">
        <v>469</v>
      </c>
      <c r="C168" s="64"/>
      <c r="D168" s="210">
        <v>1520</v>
      </c>
    </row>
    <row r="169" spans="1:4" s="196" customFormat="1" ht="20.100000000000001" customHeight="1">
      <c r="A169" s="55">
        <v>11</v>
      </c>
      <c r="B169" s="63" t="s">
        <v>185</v>
      </c>
      <c r="C169" s="55"/>
      <c r="D169" s="71">
        <v>14592.72</v>
      </c>
    </row>
    <row r="170" spans="1:4" ht="20.100000000000001" customHeight="1">
      <c r="A170" s="252" t="s">
        <v>7</v>
      </c>
      <c r="B170" s="252"/>
      <c r="C170" s="252"/>
      <c r="D170" s="67">
        <f>SUM(D159:D169)</f>
        <v>52906.82</v>
      </c>
    </row>
    <row r="171" spans="1:4" ht="20.100000000000001" customHeight="1">
      <c r="A171" s="254" t="s">
        <v>471</v>
      </c>
      <c r="B171" s="254"/>
      <c r="C171" s="254"/>
      <c r="D171" s="254"/>
    </row>
    <row r="172" spans="1:4" s="196" customFormat="1" ht="20.100000000000001" customHeight="1">
      <c r="A172" s="55">
        <v>1</v>
      </c>
      <c r="B172" s="63" t="s">
        <v>191</v>
      </c>
      <c r="C172" s="55">
        <v>2015</v>
      </c>
      <c r="D172" s="71">
        <v>329</v>
      </c>
    </row>
    <row r="173" spans="1:4" s="196" customFormat="1" ht="20.100000000000001" customHeight="1">
      <c r="A173" s="55">
        <v>2</v>
      </c>
      <c r="B173" s="63" t="s">
        <v>192</v>
      </c>
      <c r="C173" s="55">
        <v>2013</v>
      </c>
      <c r="D173" s="71">
        <v>3776.1</v>
      </c>
    </row>
    <row r="174" spans="1:4" s="196" customFormat="1" ht="20.100000000000001" customHeight="1">
      <c r="A174" s="55">
        <v>3</v>
      </c>
      <c r="B174" s="63" t="s">
        <v>477</v>
      </c>
      <c r="C174" s="55">
        <v>2016</v>
      </c>
      <c r="D174" s="71">
        <v>2570</v>
      </c>
    </row>
    <row r="175" spans="1:4" s="196" customFormat="1" ht="20.100000000000001" customHeight="1">
      <c r="A175" s="55">
        <v>4</v>
      </c>
      <c r="B175" s="63" t="s">
        <v>211</v>
      </c>
      <c r="C175" s="55">
        <v>2016</v>
      </c>
      <c r="D175" s="71">
        <v>1299</v>
      </c>
    </row>
    <row r="176" spans="1:4" s="196" customFormat="1" ht="20.100000000000001" customHeight="1">
      <c r="A176" s="55">
        <v>5</v>
      </c>
      <c r="B176" s="63" t="s">
        <v>477</v>
      </c>
      <c r="C176" s="55">
        <v>2017</v>
      </c>
      <c r="D176" s="194">
        <v>3299</v>
      </c>
    </row>
    <row r="177" spans="1:6" s="196" customFormat="1" ht="20.100000000000001" customHeight="1">
      <c r="A177" s="55">
        <v>6</v>
      </c>
      <c r="B177" s="63" t="s">
        <v>479</v>
      </c>
      <c r="C177" s="55">
        <v>2017</v>
      </c>
      <c r="D177" s="194">
        <v>419.99</v>
      </c>
    </row>
    <row r="178" spans="1:6" s="196" customFormat="1" ht="20.100000000000001" customHeight="1">
      <c r="A178" s="55">
        <v>7</v>
      </c>
      <c r="B178" s="63" t="s">
        <v>478</v>
      </c>
      <c r="C178" s="55">
        <v>2017</v>
      </c>
      <c r="D178" s="194">
        <v>399</v>
      </c>
    </row>
    <row r="179" spans="1:6" s="196" customFormat="1" ht="20.100000000000001" customHeight="1">
      <c r="A179" s="55">
        <v>8</v>
      </c>
      <c r="B179" s="63" t="s">
        <v>190</v>
      </c>
      <c r="C179" s="55">
        <v>2015</v>
      </c>
      <c r="D179" s="71">
        <v>14592.72</v>
      </c>
    </row>
    <row r="180" spans="1:6" s="196" customFormat="1" ht="20.100000000000001" customHeight="1">
      <c r="A180" s="252" t="s">
        <v>7</v>
      </c>
      <c r="B180" s="252"/>
      <c r="C180" s="252"/>
      <c r="D180" s="69">
        <f>SUM(D172:D179)</f>
        <v>26684.809999999998</v>
      </c>
    </row>
    <row r="181" spans="1:6" s="196" customFormat="1" ht="20.100000000000001" customHeight="1">
      <c r="A181" s="253" t="s">
        <v>250</v>
      </c>
      <c r="B181" s="253"/>
      <c r="C181" s="253"/>
      <c r="D181" s="253"/>
    </row>
    <row r="182" spans="1:6" s="196" customFormat="1" ht="20.100000000000001" customHeight="1">
      <c r="A182" s="55">
        <v>1</v>
      </c>
      <c r="B182" s="63" t="s">
        <v>193</v>
      </c>
      <c r="C182" s="55">
        <v>2014</v>
      </c>
      <c r="D182" s="71">
        <v>14593</v>
      </c>
    </row>
    <row r="183" spans="1:6" s="196" customFormat="1" ht="20.100000000000001" customHeight="1">
      <c r="A183" s="252" t="s">
        <v>7</v>
      </c>
      <c r="B183" s="252"/>
      <c r="C183" s="252"/>
      <c r="D183" s="67">
        <f>SUM(D182:D182)</f>
        <v>14593</v>
      </c>
    </row>
    <row r="184" spans="1:6" s="196" customFormat="1" ht="20.100000000000001" customHeight="1">
      <c r="A184" s="253" t="s">
        <v>251</v>
      </c>
      <c r="B184" s="253"/>
      <c r="C184" s="253"/>
      <c r="D184" s="253"/>
    </row>
    <row r="185" spans="1:6" ht="20.100000000000001" customHeight="1">
      <c r="A185" s="55">
        <v>1</v>
      </c>
      <c r="B185" s="63" t="s">
        <v>166</v>
      </c>
      <c r="C185" s="65">
        <v>2013</v>
      </c>
      <c r="D185" s="194">
        <v>1469.28</v>
      </c>
    </row>
    <row r="186" spans="1:6" ht="20.100000000000001" customHeight="1">
      <c r="A186" s="55">
        <v>2</v>
      </c>
      <c r="B186" s="63" t="s">
        <v>249</v>
      </c>
      <c r="C186" s="65">
        <v>2015</v>
      </c>
      <c r="D186" s="194">
        <v>3845</v>
      </c>
    </row>
    <row r="187" spans="1:6" s="196" customFormat="1" ht="20.100000000000001" customHeight="1">
      <c r="A187" s="252" t="s">
        <v>7</v>
      </c>
      <c r="B187" s="252"/>
      <c r="C187" s="252"/>
      <c r="D187" s="69">
        <f>SUM(D185:D186)</f>
        <v>5314.28</v>
      </c>
      <c r="F187" s="212">
        <f>SUM(D187,D183,D180,D170,D157,D145,D134,D123,D107,D98,D82,D74,D60,D57,D53,D46,D36)</f>
        <v>895513.37</v>
      </c>
    </row>
    <row r="189" spans="1:6">
      <c r="C189" s="207"/>
    </row>
  </sheetData>
  <mergeCells count="42">
    <mergeCell ref="A107:C107"/>
    <mergeCell ref="A128:D128"/>
    <mergeCell ref="A135:D135"/>
    <mergeCell ref="C1:D1"/>
    <mergeCell ref="A187:C187"/>
    <mergeCell ref="A108:D108"/>
    <mergeCell ref="A148:C148"/>
    <mergeCell ref="A149:D149"/>
    <mergeCell ref="A151:C151"/>
    <mergeCell ref="A184:D184"/>
    <mergeCell ref="A75:D75"/>
    <mergeCell ref="A180:C180"/>
    <mergeCell ref="A171:D171"/>
    <mergeCell ref="A152:D152"/>
    <mergeCell ref="A157:C157"/>
    <mergeCell ref="A183:C183"/>
    <mergeCell ref="A6:D6"/>
    <mergeCell ref="A36:C36"/>
    <mergeCell ref="A58:D58"/>
    <mergeCell ref="A47:D47"/>
    <mergeCell ref="A49:C49"/>
    <mergeCell ref="A50:D50"/>
    <mergeCell ref="A37:D37"/>
    <mergeCell ref="A53:C53"/>
    <mergeCell ref="A54:D54"/>
    <mergeCell ref="A46:C46"/>
    <mergeCell ref="A57:C57"/>
    <mergeCell ref="A17:A18"/>
    <mergeCell ref="A60:C60"/>
    <mergeCell ref="A99:D99"/>
    <mergeCell ref="A82:C82"/>
    <mergeCell ref="A61:D61"/>
    <mergeCell ref="A74:C74"/>
    <mergeCell ref="A83:D83"/>
    <mergeCell ref="A98:C98"/>
    <mergeCell ref="A170:C170"/>
    <mergeCell ref="A181:D181"/>
    <mergeCell ref="A123:C123"/>
    <mergeCell ref="A145:C145"/>
    <mergeCell ref="A158:D158"/>
    <mergeCell ref="A146:D146"/>
    <mergeCell ref="A134:C134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fitToHeight="0" orientation="portrait" r:id="rId1"/>
  <headerFooter alignWithMargins="0"/>
  <rowBreaks count="5" manualBreakCount="5">
    <brk id="36" max="3" man="1"/>
    <brk id="74" max="3" man="1"/>
    <brk id="107" max="3" man="1"/>
    <brk id="124" max="3" man="1"/>
    <brk id="15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view="pageBreakPreview" zoomScale="60" zoomScaleNormal="100" workbookViewId="0">
      <selection activeCell="U8" sqref="U8"/>
    </sheetView>
  </sheetViews>
  <sheetFormatPr defaultRowHeight="12.75"/>
  <cols>
    <col min="1" max="1" width="4.5703125" style="38" customWidth="1"/>
    <col min="2" max="2" width="32.85546875" style="38" customWidth="1"/>
    <col min="3" max="3" width="16.7109375" style="38" customWidth="1"/>
    <col min="4" max="4" width="15" style="44" customWidth="1"/>
    <col min="5" max="5" width="24.42578125" style="38" customWidth="1"/>
    <col min="6" max="6" width="11.42578125" style="45" customWidth="1"/>
    <col min="7" max="7" width="17.42578125" style="38" customWidth="1"/>
    <col min="8" max="8" width="12" style="38" customWidth="1"/>
    <col min="9" max="9" width="15.85546875" style="38" customWidth="1"/>
    <col min="10" max="11" width="12.42578125" style="38" customWidth="1"/>
    <col min="12" max="12" width="10" style="38" customWidth="1"/>
    <col min="13" max="13" width="15.42578125" style="52" customWidth="1"/>
    <col min="14" max="16" width="12.5703125" style="38" customWidth="1"/>
    <col min="17" max="17" width="12.140625" style="38" customWidth="1"/>
    <col min="18" max="19" width="22.7109375" style="38" customWidth="1"/>
    <col min="20" max="16384" width="9.140625" style="38"/>
  </cols>
  <sheetData>
    <row r="1" spans="1:19" s="27" customFormat="1">
      <c r="A1" s="26"/>
      <c r="B1" s="26"/>
      <c r="C1" s="26"/>
      <c r="D1" s="26"/>
      <c r="E1" s="26"/>
      <c r="F1" s="26"/>
      <c r="G1" s="26"/>
      <c r="H1" s="26"/>
      <c r="M1" s="46"/>
    </row>
    <row r="2" spans="1:19" s="29" customFormat="1">
      <c r="A2" s="28"/>
      <c r="B2" s="28"/>
      <c r="D2" s="30"/>
      <c r="F2" s="31"/>
      <c r="M2" s="47"/>
    </row>
    <row r="3" spans="1:19" s="29" customFormat="1" ht="23.25" customHeight="1">
      <c r="A3" s="264" t="s">
        <v>286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1:19" s="29" customFormat="1" ht="12.75" customHeight="1">
      <c r="A4" s="263" t="s">
        <v>5</v>
      </c>
      <c r="B4" s="263" t="s">
        <v>287</v>
      </c>
      <c r="C4" s="263" t="s">
        <v>288</v>
      </c>
      <c r="D4" s="263" t="s">
        <v>289</v>
      </c>
      <c r="E4" s="263" t="s">
        <v>290</v>
      </c>
      <c r="F4" s="263" t="s">
        <v>291</v>
      </c>
      <c r="G4" s="263" t="s">
        <v>292</v>
      </c>
      <c r="H4" s="263" t="s">
        <v>293</v>
      </c>
      <c r="I4" s="263" t="s">
        <v>294</v>
      </c>
      <c r="J4" s="263" t="s">
        <v>439</v>
      </c>
      <c r="K4" s="263" t="s">
        <v>438</v>
      </c>
      <c r="L4" s="263" t="s">
        <v>295</v>
      </c>
      <c r="M4" s="265" t="s">
        <v>296</v>
      </c>
      <c r="N4" s="263" t="s">
        <v>297</v>
      </c>
      <c r="O4" s="263"/>
      <c r="P4" s="263" t="s">
        <v>298</v>
      </c>
      <c r="Q4" s="263"/>
    </row>
    <row r="5" spans="1:19" s="29" customFormat="1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5"/>
      <c r="N5" s="263"/>
      <c r="O5" s="263"/>
      <c r="P5" s="263"/>
      <c r="Q5" s="263"/>
      <c r="R5" s="32"/>
      <c r="S5" s="32"/>
    </row>
    <row r="6" spans="1:19" s="29" customForma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5"/>
      <c r="N6" s="33" t="s">
        <v>299</v>
      </c>
      <c r="O6" s="33" t="s">
        <v>300</v>
      </c>
      <c r="P6" s="33" t="s">
        <v>299</v>
      </c>
      <c r="Q6" s="33" t="s">
        <v>300</v>
      </c>
      <c r="R6" s="32"/>
      <c r="S6" s="32"/>
    </row>
    <row r="7" spans="1:19" s="36" customFormat="1" ht="39.950000000000003" customHeight="1">
      <c r="A7" s="19">
        <v>1</v>
      </c>
      <c r="B7" s="19" t="s">
        <v>301</v>
      </c>
      <c r="C7" s="19" t="s">
        <v>302</v>
      </c>
      <c r="D7" s="34" t="s">
        <v>303</v>
      </c>
      <c r="E7" s="19" t="s">
        <v>304</v>
      </c>
      <c r="F7" s="19" t="s">
        <v>420</v>
      </c>
      <c r="G7" s="19" t="s">
        <v>305</v>
      </c>
      <c r="H7" s="19">
        <v>6871</v>
      </c>
      <c r="I7" s="19" t="s">
        <v>306</v>
      </c>
      <c r="J7" s="19">
        <v>6</v>
      </c>
      <c r="K7" s="37" t="s">
        <v>241</v>
      </c>
      <c r="L7" s="19">
        <v>2005</v>
      </c>
      <c r="M7" s="23">
        <v>149000</v>
      </c>
      <c r="N7" s="20">
        <v>43488</v>
      </c>
      <c r="O7" s="20">
        <v>44583</v>
      </c>
      <c r="P7" s="20">
        <v>43488</v>
      </c>
      <c r="Q7" s="20">
        <v>44583</v>
      </c>
      <c r="R7" s="35"/>
      <c r="S7" s="35"/>
    </row>
    <row r="8" spans="1:19" s="36" customFormat="1" ht="39.950000000000003" customHeight="1">
      <c r="A8" s="19">
        <v>2</v>
      </c>
      <c r="B8" s="19" t="s">
        <v>307</v>
      </c>
      <c r="C8" s="19" t="s">
        <v>308</v>
      </c>
      <c r="D8" s="19" t="s">
        <v>309</v>
      </c>
      <c r="E8" s="19">
        <v>479017</v>
      </c>
      <c r="F8" s="19" t="s">
        <v>328</v>
      </c>
      <c r="G8" s="19" t="s">
        <v>305</v>
      </c>
      <c r="H8" s="19">
        <v>2120</v>
      </c>
      <c r="I8" s="19" t="s">
        <v>310</v>
      </c>
      <c r="J8" s="19">
        <v>6</v>
      </c>
      <c r="K8" s="37" t="s">
        <v>241</v>
      </c>
      <c r="L8" s="19">
        <v>1987</v>
      </c>
      <c r="M8" s="23">
        <v>1500</v>
      </c>
      <c r="N8" s="20">
        <v>43466</v>
      </c>
      <c r="O8" s="19" t="s">
        <v>450</v>
      </c>
      <c r="P8" s="20">
        <v>43495</v>
      </c>
      <c r="Q8" s="19" t="s">
        <v>441</v>
      </c>
      <c r="S8" s="35"/>
    </row>
    <row r="9" spans="1:19" s="36" customFormat="1" ht="39.950000000000003" customHeight="1">
      <c r="A9" s="19">
        <v>3</v>
      </c>
      <c r="B9" s="19" t="s">
        <v>311</v>
      </c>
      <c r="C9" s="19" t="s">
        <v>308</v>
      </c>
      <c r="D9" s="19" t="s">
        <v>312</v>
      </c>
      <c r="E9" s="19" t="s">
        <v>313</v>
      </c>
      <c r="F9" s="19" t="s">
        <v>421</v>
      </c>
      <c r="G9" s="19" t="s">
        <v>305</v>
      </c>
      <c r="H9" s="19">
        <v>2120</v>
      </c>
      <c r="I9" s="19" t="s">
        <v>314</v>
      </c>
      <c r="J9" s="19">
        <v>9</v>
      </c>
      <c r="K9" s="37" t="s">
        <v>241</v>
      </c>
      <c r="L9" s="19">
        <v>1989</v>
      </c>
      <c r="M9" s="23">
        <v>22000</v>
      </c>
      <c r="N9" s="20">
        <v>43466</v>
      </c>
      <c r="O9" s="19" t="s">
        <v>450</v>
      </c>
      <c r="P9" s="20">
        <v>43466</v>
      </c>
      <c r="Q9" s="19" t="s">
        <v>450</v>
      </c>
      <c r="S9" s="35"/>
    </row>
    <row r="10" spans="1:19" s="36" customFormat="1" ht="39.950000000000003" customHeight="1">
      <c r="A10" s="19">
        <v>4</v>
      </c>
      <c r="B10" s="19" t="s">
        <v>307</v>
      </c>
      <c r="C10" s="19" t="s">
        <v>315</v>
      </c>
      <c r="D10" s="19" t="s">
        <v>316</v>
      </c>
      <c r="E10" s="21" t="s">
        <v>317</v>
      </c>
      <c r="F10" s="19" t="s">
        <v>422</v>
      </c>
      <c r="G10" s="19" t="s">
        <v>305</v>
      </c>
      <c r="H10" s="19">
        <v>6830</v>
      </c>
      <c r="I10" s="19" t="s">
        <v>318</v>
      </c>
      <c r="J10" s="19">
        <v>6</v>
      </c>
      <c r="K10" s="37" t="s">
        <v>241</v>
      </c>
      <c r="L10" s="19">
        <v>1984</v>
      </c>
      <c r="M10" s="23">
        <v>10500</v>
      </c>
      <c r="N10" s="20">
        <v>43466</v>
      </c>
      <c r="O10" s="19" t="s">
        <v>450</v>
      </c>
      <c r="P10" s="20">
        <v>43466</v>
      </c>
      <c r="Q10" s="19" t="s">
        <v>450</v>
      </c>
    </row>
    <row r="11" spans="1:19" s="36" customFormat="1" ht="39.950000000000003" customHeight="1">
      <c r="A11" s="19">
        <v>5</v>
      </c>
      <c r="B11" s="19" t="s">
        <v>319</v>
      </c>
      <c r="C11" s="19" t="s">
        <v>320</v>
      </c>
      <c r="D11" s="19" t="s">
        <v>321</v>
      </c>
      <c r="E11" s="43" t="s">
        <v>322</v>
      </c>
      <c r="F11" s="19" t="s">
        <v>423</v>
      </c>
      <c r="G11" s="19" t="s">
        <v>305</v>
      </c>
      <c r="H11" s="19">
        <v>2120</v>
      </c>
      <c r="I11" s="19" t="s">
        <v>324</v>
      </c>
      <c r="J11" s="19">
        <v>5</v>
      </c>
      <c r="K11" s="37" t="s">
        <v>241</v>
      </c>
      <c r="L11" s="19">
        <v>1975</v>
      </c>
      <c r="M11" s="23">
        <v>1900</v>
      </c>
      <c r="N11" s="20">
        <v>43466</v>
      </c>
      <c r="O11" s="19" t="s">
        <v>450</v>
      </c>
      <c r="P11" s="20">
        <v>43466</v>
      </c>
      <c r="Q11" s="19" t="s">
        <v>450</v>
      </c>
    </row>
    <row r="12" spans="1:19" s="36" customFormat="1" ht="39.950000000000003" customHeight="1">
      <c r="A12" s="19">
        <v>6</v>
      </c>
      <c r="B12" s="19" t="s">
        <v>307</v>
      </c>
      <c r="C12" s="19" t="s">
        <v>308</v>
      </c>
      <c r="D12" s="19" t="s">
        <v>325</v>
      </c>
      <c r="E12" s="19">
        <v>465466</v>
      </c>
      <c r="F12" s="19" t="s">
        <v>326</v>
      </c>
      <c r="G12" s="19" t="s">
        <v>305</v>
      </c>
      <c r="H12" s="19">
        <v>2120</v>
      </c>
      <c r="I12" s="19" t="s">
        <v>327</v>
      </c>
      <c r="J12" s="19">
        <v>6</v>
      </c>
      <c r="K12" s="37" t="s">
        <v>241</v>
      </c>
      <c r="L12" s="19">
        <v>1987</v>
      </c>
      <c r="M12" s="23">
        <v>2300</v>
      </c>
      <c r="N12" s="20">
        <v>43466</v>
      </c>
      <c r="O12" s="19" t="s">
        <v>450</v>
      </c>
      <c r="P12" s="20">
        <v>43466</v>
      </c>
      <c r="Q12" s="19" t="s">
        <v>450</v>
      </c>
    </row>
    <row r="13" spans="1:19" s="36" customFormat="1" ht="39.950000000000003" customHeight="1">
      <c r="A13" s="19">
        <v>7</v>
      </c>
      <c r="B13" s="19" t="s">
        <v>307</v>
      </c>
      <c r="C13" s="19" t="s">
        <v>308</v>
      </c>
      <c r="D13" s="19" t="s">
        <v>309</v>
      </c>
      <c r="E13" s="19">
        <v>479017</v>
      </c>
      <c r="F13" s="19" t="s">
        <v>328</v>
      </c>
      <c r="G13" s="19" t="s">
        <v>305</v>
      </c>
      <c r="H13" s="19">
        <v>2120</v>
      </c>
      <c r="I13" s="20">
        <v>32130</v>
      </c>
      <c r="J13" s="19">
        <v>6</v>
      </c>
      <c r="K13" s="37" t="s">
        <v>241</v>
      </c>
      <c r="L13" s="19">
        <v>1987</v>
      </c>
      <c r="M13" s="23">
        <v>1500</v>
      </c>
      <c r="N13" s="20">
        <v>43466</v>
      </c>
      <c r="O13" s="19" t="s">
        <v>450</v>
      </c>
      <c r="P13" s="20">
        <v>43466</v>
      </c>
      <c r="Q13" s="19" t="s">
        <v>450</v>
      </c>
    </row>
    <row r="14" spans="1:19" s="36" customFormat="1" ht="39.950000000000003" customHeight="1">
      <c r="A14" s="19">
        <v>8</v>
      </c>
      <c r="B14" s="19" t="s">
        <v>329</v>
      </c>
      <c r="C14" s="19" t="s">
        <v>330</v>
      </c>
      <c r="D14" s="19" t="s">
        <v>331</v>
      </c>
      <c r="E14" s="19" t="s">
        <v>332</v>
      </c>
      <c r="F14" s="19" t="s">
        <v>424</v>
      </c>
      <c r="G14" s="19" t="s">
        <v>305</v>
      </c>
      <c r="H14" s="19">
        <v>2402</v>
      </c>
      <c r="I14" s="19" t="s">
        <v>333</v>
      </c>
      <c r="J14" s="19">
        <v>6</v>
      </c>
      <c r="K14" s="37" t="s">
        <v>241</v>
      </c>
      <c r="L14" s="19">
        <v>2008</v>
      </c>
      <c r="M14" s="48">
        <v>39000</v>
      </c>
      <c r="N14" s="19" t="s">
        <v>448</v>
      </c>
      <c r="O14" s="20">
        <v>44537</v>
      </c>
      <c r="P14" s="19" t="s">
        <v>448</v>
      </c>
      <c r="Q14" s="20">
        <v>44537</v>
      </c>
    </row>
    <row r="15" spans="1:19" s="36" customFormat="1" ht="39.950000000000003" customHeight="1">
      <c r="A15" s="19">
        <v>9</v>
      </c>
      <c r="B15" s="19" t="s">
        <v>307</v>
      </c>
      <c r="C15" s="19" t="s">
        <v>308</v>
      </c>
      <c r="D15" s="34" t="s">
        <v>325</v>
      </c>
      <c r="E15" s="34">
        <v>366306</v>
      </c>
      <c r="F15" s="34" t="s">
        <v>425</v>
      </c>
      <c r="G15" s="19" t="s">
        <v>305</v>
      </c>
      <c r="H15" s="19">
        <v>2120</v>
      </c>
      <c r="I15" s="19" t="s">
        <v>334</v>
      </c>
      <c r="J15" s="19">
        <v>5</v>
      </c>
      <c r="K15" s="37" t="s">
        <v>241</v>
      </c>
      <c r="L15" s="19">
        <v>1982</v>
      </c>
      <c r="M15" s="23">
        <v>1000</v>
      </c>
      <c r="N15" s="20">
        <v>43466</v>
      </c>
      <c r="O15" s="19" t="s">
        <v>450</v>
      </c>
      <c r="P15" s="20">
        <v>43466</v>
      </c>
      <c r="Q15" s="19" t="s">
        <v>450</v>
      </c>
    </row>
    <row r="16" spans="1:19" s="36" customFormat="1" ht="39.950000000000003" customHeight="1">
      <c r="A16" s="19">
        <v>10</v>
      </c>
      <c r="B16" s="19" t="s">
        <v>307</v>
      </c>
      <c r="C16" s="19" t="s">
        <v>302</v>
      </c>
      <c r="D16" s="19">
        <v>266</v>
      </c>
      <c r="E16" s="19">
        <v>66523</v>
      </c>
      <c r="F16" s="19" t="s">
        <v>426</v>
      </c>
      <c r="G16" s="19" t="s">
        <v>305</v>
      </c>
      <c r="H16" s="19">
        <v>6642</v>
      </c>
      <c r="I16" s="19" t="s">
        <v>335</v>
      </c>
      <c r="J16" s="19">
        <v>6</v>
      </c>
      <c r="K16" s="37" t="s">
        <v>241</v>
      </c>
      <c r="L16" s="19">
        <v>1988</v>
      </c>
      <c r="M16" s="23">
        <v>26000</v>
      </c>
      <c r="N16" s="20">
        <v>43466</v>
      </c>
      <c r="O16" s="19" t="s">
        <v>450</v>
      </c>
      <c r="P16" s="20">
        <v>43466</v>
      </c>
      <c r="Q16" s="19" t="s">
        <v>450</v>
      </c>
    </row>
    <row r="17" spans="1:20" s="36" customFormat="1" ht="39.950000000000003" customHeight="1">
      <c r="A17" s="19">
        <v>11</v>
      </c>
      <c r="B17" s="19" t="s">
        <v>357</v>
      </c>
      <c r="C17" s="19" t="s">
        <v>349</v>
      </c>
      <c r="D17" s="19" t="s">
        <v>350</v>
      </c>
      <c r="E17" s="19" t="s">
        <v>351</v>
      </c>
      <c r="F17" s="19" t="s">
        <v>352</v>
      </c>
      <c r="G17" s="19" t="s">
        <v>323</v>
      </c>
      <c r="H17" s="19">
        <v>1969</v>
      </c>
      <c r="I17" s="19" t="s">
        <v>353</v>
      </c>
      <c r="J17" s="19">
        <v>6</v>
      </c>
      <c r="K17" s="37" t="s">
        <v>241</v>
      </c>
      <c r="L17" s="19">
        <v>1993</v>
      </c>
      <c r="M17" s="49" t="s">
        <v>241</v>
      </c>
      <c r="N17" s="20">
        <v>43529</v>
      </c>
      <c r="O17" s="19" t="s">
        <v>442</v>
      </c>
      <c r="P17" s="37" t="s">
        <v>241</v>
      </c>
      <c r="Q17" s="37" t="s">
        <v>241</v>
      </c>
      <c r="R17" s="35"/>
      <c r="S17" s="35"/>
    </row>
    <row r="18" spans="1:20" s="36" customFormat="1" ht="39.950000000000003" customHeight="1">
      <c r="A18" s="19">
        <v>12</v>
      </c>
      <c r="B18" s="19" t="s">
        <v>358</v>
      </c>
      <c r="C18" s="19" t="s">
        <v>330</v>
      </c>
      <c r="D18" s="19" t="s">
        <v>331</v>
      </c>
      <c r="E18" s="19" t="s">
        <v>354</v>
      </c>
      <c r="F18" s="19" t="s">
        <v>355</v>
      </c>
      <c r="G18" s="19" t="s">
        <v>323</v>
      </c>
      <c r="H18" s="19">
        <v>1998</v>
      </c>
      <c r="I18" s="19" t="s">
        <v>356</v>
      </c>
      <c r="J18" s="19">
        <v>5</v>
      </c>
      <c r="K18" s="37" t="s">
        <v>241</v>
      </c>
      <c r="L18" s="19">
        <v>1997</v>
      </c>
      <c r="M18" s="49" t="s">
        <v>241</v>
      </c>
      <c r="N18" s="19" t="s">
        <v>446</v>
      </c>
      <c r="O18" s="20">
        <v>44631</v>
      </c>
      <c r="P18" s="37" t="s">
        <v>241</v>
      </c>
      <c r="Q18" s="37" t="s">
        <v>241</v>
      </c>
    </row>
    <row r="19" spans="1:20" s="36" customFormat="1" ht="39.950000000000003" customHeight="1">
      <c r="A19" s="19">
        <v>13</v>
      </c>
      <c r="B19" s="18" t="s">
        <v>419</v>
      </c>
      <c r="C19" s="19" t="s">
        <v>308</v>
      </c>
      <c r="D19" s="19">
        <v>3524</v>
      </c>
      <c r="E19" s="19" t="s">
        <v>372</v>
      </c>
      <c r="F19" s="19" t="s">
        <v>427</v>
      </c>
      <c r="G19" s="19" t="s">
        <v>305</v>
      </c>
      <c r="H19" s="19">
        <v>2417</v>
      </c>
      <c r="I19" s="19" t="s">
        <v>373</v>
      </c>
      <c r="J19" s="19">
        <v>6</v>
      </c>
      <c r="K19" s="37" t="s">
        <v>241</v>
      </c>
      <c r="L19" s="19">
        <v>2001</v>
      </c>
      <c r="M19" s="50">
        <v>9000</v>
      </c>
      <c r="N19" s="20">
        <v>43601</v>
      </c>
      <c r="O19" s="20">
        <v>44696</v>
      </c>
      <c r="P19" s="20">
        <v>43729</v>
      </c>
      <c r="Q19" s="20">
        <v>44824</v>
      </c>
    </row>
    <row r="20" spans="1:20" s="36" customFormat="1" ht="39.950000000000003" customHeight="1">
      <c r="A20" s="19">
        <v>14</v>
      </c>
      <c r="B20" s="53" t="s">
        <v>417</v>
      </c>
      <c r="C20" s="19" t="s">
        <v>315</v>
      </c>
      <c r="D20" s="19">
        <v>315</v>
      </c>
      <c r="E20" s="21" t="s">
        <v>374</v>
      </c>
      <c r="F20" s="19" t="s">
        <v>375</v>
      </c>
      <c r="G20" s="19" t="s">
        <v>305</v>
      </c>
      <c r="H20" s="19">
        <v>11100</v>
      </c>
      <c r="I20" s="19" t="s">
        <v>376</v>
      </c>
      <c r="J20" s="19">
        <v>6</v>
      </c>
      <c r="K20" s="37" t="s">
        <v>241</v>
      </c>
      <c r="L20" s="19">
        <v>1985</v>
      </c>
      <c r="M20" s="23">
        <v>18000</v>
      </c>
      <c r="N20" s="20">
        <v>43599</v>
      </c>
      <c r="O20" s="20">
        <v>44694</v>
      </c>
      <c r="P20" s="20">
        <v>43673</v>
      </c>
      <c r="Q20" s="20">
        <v>44768</v>
      </c>
    </row>
    <row r="21" spans="1:20" s="36" customFormat="1" ht="39.950000000000003" customHeight="1">
      <c r="A21" s="19">
        <v>15</v>
      </c>
      <c r="B21" s="18" t="s">
        <v>418</v>
      </c>
      <c r="C21" s="19" t="s">
        <v>377</v>
      </c>
      <c r="D21" s="19" t="s">
        <v>378</v>
      </c>
      <c r="E21" s="19" t="s">
        <v>379</v>
      </c>
      <c r="F21" s="19" t="s">
        <v>380</v>
      </c>
      <c r="G21" s="22" t="s">
        <v>323</v>
      </c>
      <c r="H21" s="19">
        <v>2417</v>
      </c>
      <c r="I21" s="19" t="s">
        <v>381</v>
      </c>
      <c r="J21" s="19">
        <v>6</v>
      </c>
      <c r="K21" s="37" t="s">
        <v>241</v>
      </c>
      <c r="L21" s="19">
        <v>2001</v>
      </c>
      <c r="M21" s="23">
        <v>7900</v>
      </c>
      <c r="N21" s="20">
        <v>43603</v>
      </c>
      <c r="O21" s="19" t="s">
        <v>443</v>
      </c>
      <c r="P21" s="20">
        <v>43603</v>
      </c>
      <c r="Q21" s="19" t="s">
        <v>443</v>
      </c>
    </row>
    <row r="22" spans="1:20" s="36" customFormat="1" ht="39.950000000000003" customHeight="1">
      <c r="A22" s="19">
        <v>16</v>
      </c>
      <c r="B22" s="19" t="s">
        <v>307</v>
      </c>
      <c r="C22" s="39" t="s">
        <v>400</v>
      </c>
      <c r="D22" s="40">
        <v>3524</v>
      </c>
      <c r="E22" s="41" t="s">
        <v>401</v>
      </c>
      <c r="F22" s="39" t="s">
        <v>402</v>
      </c>
      <c r="G22" s="40" t="s">
        <v>403</v>
      </c>
      <c r="H22" s="39">
        <v>2417</v>
      </c>
      <c r="I22" s="39" t="s">
        <v>404</v>
      </c>
      <c r="J22" s="39">
        <v>5</v>
      </c>
      <c r="K22" s="37" t="s">
        <v>241</v>
      </c>
      <c r="L22" s="39">
        <v>2000</v>
      </c>
      <c r="M22" s="51">
        <v>13000</v>
      </c>
      <c r="N22" s="42">
        <v>43375</v>
      </c>
      <c r="O22" s="42">
        <v>44470</v>
      </c>
      <c r="P22" s="42">
        <v>43375</v>
      </c>
      <c r="Q22" s="42">
        <v>44470</v>
      </c>
    </row>
    <row r="23" spans="1:20" ht="39.950000000000003" customHeight="1">
      <c r="A23" s="19">
        <v>17</v>
      </c>
      <c r="B23" s="53" t="s">
        <v>417</v>
      </c>
      <c r="C23" s="19" t="s">
        <v>308</v>
      </c>
      <c r="D23" s="19">
        <v>3524</v>
      </c>
      <c r="E23" s="19" t="s">
        <v>409</v>
      </c>
      <c r="F23" s="19" t="s">
        <v>428</v>
      </c>
      <c r="G23" s="22" t="s">
        <v>323</v>
      </c>
      <c r="H23" s="19">
        <v>2417</v>
      </c>
      <c r="I23" s="19" t="s">
        <v>410</v>
      </c>
      <c r="J23" s="19">
        <v>12</v>
      </c>
      <c r="K23" s="37" t="s">
        <v>241</v>
      </c>
      <c r="L23" s="19">
        <v>1999</v>
      </c>
      <c r="M23" s="23">
        <v>6900</v>
      </c>
      <c r="N23" s="20">
        <v>43421</v>
      </c>
      <c r="O23" s="20">
        <v>44516</v>
      </c>
      <c r="P23" s="20">
        <v>43421</v>
      </c>
      <c r="Q23" s="20">
        <v>44516</v>
      </c>
    </row>
    <row r="24" spans="1:20" ht="39.950000000000003" customHeight="1">
      <c r="A24" s="19">
        <v>18</v>
      </c>
      <c r="B24" s="19" t="s">
        <v>307</v>
      </c>
      <c r="C24" s="19" t="s">
        <v>320</v>
      </c>
      <c r="D24" s="19" t="s">
        <v>411</v>
      </c>
      <c r="E24" s="19">
        <v>296426</v>
      </c>
      <c r="F24" s="19" t="s">
        <v>429</v>
      </c>
      <c r="G24" s="19" t="s">
        <v>305</v>
      </c>
      <c r="H24" s="19">
        <v>2120</v>
      </c>
      <c r="I24" s="19" t="s">
        <v>412</v>
      </c>
      <c r="J24" s="19">
        <v>6</v>
      </c>
      <c r="K24" s="37" t="s">
        <v>241</v>
      </c>
      <c r="L24" s="19">
        <v>1978</v>
      </c>
      <c r="M24" s="49" t="s">
        <v>241</v>
      </c>
      <c r="N24" s="20">
        <v>43429</v>
      </c>
      <c r="O24" s="20">
        <v>44524</v>
      </c>
      <c r="P24" s="25" t="s">
        <v>241</v>
      </c>
      <c r="Q24" s="25" t="s">
        <v>241</v>
      </c>
    </row>
    <row r="25" spans="1:20" s="178" customFormat="1" ht="39.950000000000003" customHeight="1">
      <c r="A25" s="40">
        <v>19</v>
      </c>
      <c r="B25" s="40" t="s">
        <v>440</v>
      </c>
      <c r="C25" s="39" t="s">
        <v>336</v>
      </c>
      <c r="D25" s="40" t="s">
        <v>337</v>
      </c>
      <c r="E25" s="41" t="s">
        <v>338</v>
      </c>
      <c r="F25" s="39" t="s">
        <v>339</v>
      </c>
      <c r="G25" s="39" t="s">
        <v>340</v>
      </c>
      <c r="H25" s="176" t="s">
        <v>241</v>
      </c>
      <c r="I25" s="39" t="s">
        <v>341</v>
      </c>
      <c r="J25" s="176" t="s">
        <v>241</v>
      </c>
      <c r="K25" s="39">
        <v>8000</v>
      </c>
      <c r="L25" s="39">
        <v>1984</v>
      </c>
      <c r="M25" s="51">
        <v>5100</v>
      </c>
      <c r="N25" s="40" t="s">
        <v>447</v>
      </c>
      <c r="O25" s="42">
        <v>44566</v>
      </c>
      <c r="P25" s="42">
        <v>43471</v>
      </c>
      <c r="Q25" s="42">
        <v>44566</v>
      </c>
      <c r="R25" s="177"/>
      <c r="S25" s="177"/>
    </row>
    <row r="26" spans="1:20" s="178" customFormat="1" ht="39.950000000000003" customHeight="1">
      <c r="A26" s="40">
        <v>20</v>
      </c>
      <c r="B26" s="40" t="s">
        <v>440</v>
      </c>
      <c r="C26" s="39" t="s">
        <v>342</v>
      </c>
      <c r="D26" s="40" t="s">
        <v>343</v>
      </c>
      <c r="E26" s="179" t="s">
        <v>344</v>
      </c>
      <c r="F26" s="176" t="s">
        <v>241</v>
      </c>
      <c r="G26" s="40" t="s">
        <v>345</v>
      </c>
      <c r="H26" s="39"/>
      <c r="I26" s="176" t="s">
        <v>241</v>
      </c>
      <c r="J26" s="39">
        <v>1</v>
      </c>
      <c r="K26" s="176" t="s">
        <v>241</v>
      </c>
      <c r="L26" s="39">
        <v>1986</v>
      </c>
      <c r="M26" s="51">
        <v>24000</v>
      </c>
      <c r="N26" s="42">
        <v>43446</v>
      </c>
      <c r="O26" s="42">
        <v>44541</v>
      </c>
      <c r="P26" s="42">
        <v>43446</v>
      </c>
      <c r="Q26" s="42">
        <v>44541</v>
      </c>
      <c r="R26" s="177"/>
      <c r="S26" s="177"/>
    </row>
    <row r="27" spans="1:20" s="178" customFormat="1" ht="39.950000000000003" customHeight="1">
      <c r="A27" s="40">
        <v>21</v>
      </c>
      <c r="B27" s="40" t="s">
        <v>440</v>
      </c>
      <c r="C27" s="39" t="s">
        <v>346</v>
      </c>
      <c r="D27" s="40"/>
      <c r="E27" s="41" t="s">
        <v>347</v>
      </c>
      <c r="F27" s="176" t="s">
        <v>241</v>
      </c>
      <c r="G27" s="39" t="s">
        <v>348</v>
      </c>
      <c r="H27" s="39"/>
      <c r="I27" s="176" t="s">
        <v>241</v>
      </c>
      <c r="J27" s="39">
        <v>1</v>
      </c>
      <c r="K27" s="176" t="s">
        <v>241</v>
      </c>
      <c r="L27" s="39">
        <v>2000</v>
      </c>
      <c r="M27" s="51">
        <v>35000</v>
      </c>
      <c r="N27" s="42">
        <v>43474</v>
      </c>
      <c r="O27" s="42">
        <v>44569</v>
      </c>
      <c r="P27" s="42">
        <v>43483</v>
      </c>
      <c r="Q27" s="42">
        <v>44578</v>
      </c>
      <c r="R27" s="177"/>
      <c r="S27" s="177"/>
    </row>
    <row r="28" spans="1:20" s="178" customFormat="1" ht="39.950000000000003" customHeight="1">
      <c r="A28" s="40">
        <v>22</v>
      </c>
      <c r="B28" s="40" t="s">
        <v>440</v>
      </c>
      <c r="C28" s="39" t="s">
        <v>363</v>
      </c>
      <c r="D28" s="40" t="s">
        <v>364</v>
      </c>
      <c r="E28" s="180" t="s">
        <v>365</v>
      </c>
      <c r="F28" s="39" t="s">
        <v>366</v>
      </c>
      <c r="G28" s="40" t="s">
        <v>348</v>
      </c>
      <c r="H28" s="39">
        <v>3121</v>
      </c>
      <c r="I28" s="39" t="s">
        <v>367</v>
      </c>
      <c r="J28" s="39">
        <v>1</v>
      </c>
      <c r="K28" s="176" t="s">
        <v>241</v>
      </c>
      <c r="L28" s="39">
        <v>1986</v>
      </c>
      <c r="M28" s="51">
        <v>7650</v>
      </c>
      <c r="N28" s="42">
        <v>43508</v>
      </c>
      <c r="O28" s="40" t="s">
        <v>444</v>
      </c>
      <c r="P28" s="42">
        <v>43508</v>
      </c>
      <c r="Q28" s="40" t="s">
        <v>444</v>
      </c>
      <c r="R28" s="177"/>
      <c r="S28" s="177"/>
    </row>
    <row r="29" spans="1:20" s="178" customFormat="1" ht="39.950000000000003" customHeight="1">
      <c r="A29" s="40">
        <v>23</v>
      </c>
      <c r="B29" s="40" t="s">
        <v>440</v>
      </c>
      <c r="C29" s="39" t="s">
        <v>336</v>
      </c>
      <c r="D29" s="40" t="s">
        <v>368</v>
      </c>
      <c r="E29" s="41" t="s">
        <v>369</v>
      </c>
      <c r="F29" s="39" t="s">
        <v>370</v>
      </c>
      <c r="G29" s="39" t="s">
        <v>336</v>
      </c>
      <c r="H29" s="176" t="s">
        <v>241</v>
      </c>
      <c r="I29" s="39" t="s">
        <v>371</v>
      </c>
      <c r="J29" s="176" t="s">
        <v>241</v>
      </c>
      <c r="K29" s="39">
        <v>6000</v>
      </c>
      <c r="L29" s="39">
        <v>1990</v>
      </c>
      <c r="M29" s="51">
        <v>9100</v>
      </c>
      <c r="N29" s="40" t="s">
        <v>480</v>
      </c>
      <c r="O29" s="42">
        <v>44849</v>
      </c>
      <c r="P29" s="42">
        <v>43513</v>
      </c>
      <c r="Q29" s="42">
        <v>44608</v>
      </c>
    </row>
    <row r="30" spans="1:20" s="189" customFormat="1" ht="39.950000000000003" customHeight="1">
      <c r="A30" s="40">
        <v>24</v>
      </c>
      <c r="B30" s="40" t="s">
        <v>440</v>
      </c>
      <c r="C30" s="181" t="s">
        <v>382</v>
      </c>
      <c r="D30" s="53" t="s">
        <v>383</v>
      </c>
      <c r="E30" s="182" t="s">
        <v>384</v>
      </c>
      <c r="F30" s="183" t="s">
        <v>241</v>
      </c>
      <c r="G30" s="53" t="s">
        <v>385</v>
      </c>
      <c r="H30" s="181"/>
      <c r="I30" s="181" t="s">
        <v>386</v>
      </c>
      <c r="J30" s="184">
        <v>1</v>
      </c>
      <c r="K30" s="185" t="s">
        <v>241</v>
      </c>
      <c r="L30" s="181">
        <v>1988</v>
      </c>
      <c r="M30" s="186" t="s">
        <v>241</v>
      </c>
      <c r="N30" s="187">
        <v>43594</v>
      </c>
      <c r="O30" s="53" t="s">
        <v>445</v>
      </c>
      <c r="P30" s="188" t="s">
        <v>241</v>
      </c>
      <c r="Q30" s="188" t="s">
        <v>241</v>
      </c>
    </row>
    <row r="31" spans="1:20" s="191" customFormat="1" ht="39.950000000000003" customHeight="1">
      <c r="A31" s="40">
        <v>25</v>
      </c>
      <c r="B31" s="40" t="s">
        <v>440</v>
      </c>
      <c r="C31" s="181" t="s">
        <v>359</v>
      </c>
      <c r="D31" s="53" t="s">
        <v>387</v>
      </c>
      <c r="E31" s="181" t="s">
        <v>388</v>
      </c>
      <c r="F31" s="181" t="s">
        <v>431</v>
      </c>
      <c r="G31" s="181" t="s">
        <v>389</v>
      </c>
      <c r="H31" s="181">
        <v>4156</v>
      </c>
      <c r="I31" s="181" t="s">
        <v>390</v>
      </c>
      <c r="J31" s="181">
        <v>1</v>
      </c>
      <c r="K31" s="183" t="s">
        <v>241</v>
      </c>
      <c r="L31" s="181">
        <v>2010</v>
      </c>
      <c r="M31" s="190">
        <v>81000</v>
      </c>
      <c r="N31" s="187">
        <v>43695</v>
      </c>
      <c r="O31" s="187">
        <v>44790</v>
      </c>
      <c r="P31" s="187">
        <v>43695</v>
      </c>
      <c r="Q31" s="187">
        <v>44790</v>
      </c>
      <c r="S31" s="192"/>
      <c r="T31" s="192"/>
    </row>
    <row r="32" spans="1:20" s="191" customFormat="1" ht="39.950000000000003" customHeight="1">
      <c r="A32" s="40">
        <v>26</v>
      </c>
      <c r="B32" s="40" t="s">
        <v>440</v>
      </c>
      <c r="C32" s="181" t="s">
        <v>391</v>
      </c>
      <c r="D32" s="53" t="s">
        <v>392</v>
      </c>
      <c r="E32" s="182" t="s">
        <v>393</v>
      </c>
      <c r="F32" s="181" t="s">
        <v>432</v>
      </c>
      <c r="G32" s="53" t="s">
        <v>394</v>
      </c>
      <c r="H32" s="183" t="s">
        <v>241</v>
      </c>
      <c r="I32" s="181" t="s">
        <v>390</v>
      </c>
      <c r="J32" s="183" t="s">
        <v>241</v>
      </c>
      <c r="K32" s="181">
        <v>12900</v>
      </c>
      <c r="L32" s="181">
        <v>2010</v>
      </c>
      <c r="M32" s="190">
        <v>22000</v>
      </c>
      <c r="N32" s="187">
        <v>43695</v>
      </c>
      <c r="O32" s="187">
        <v>44790</v>
      </c>
      <c r="P32" s="187">
        <v>43695</v>
      </c>
      <c r="Q32" s="187">
        <v>44790</v>
      </c>
      <c r="S32" s="192"/>
      <c r="T32" s="192"/>
    </row>
    <row r="33" spans="1:17" s="178" customFormat="1" ht="39.950000000000003" customHeight="1">
      <c r="A33" s="40">
        <v>27</v>
      </c>
      <c r="B33" s="40" t="s">
        <v>440</v>
      </c>
      <c r="C33" s="39" t="s">
        <v>405</v>
      </c>
      <c r="D33" s="40" t="s">
        <v>406</v>
      </c>
      <c r="E33" s="39" t="s">
        <v>407</v>
      </c>
      <c r="F33" s="39" t="s">
        <v>433</v>
      </c>
      <c r="G33" s="40" t="s">
        <v>323</v>
      </c>
      <c r="H33" s="39">
        <v>2461</v>
      </c>
      <c r="I33" s="39" t="s">
        <v>408</v>
      </c>
      <c r="J33" s="39">
        <v>3</v>
      </c>
      <c r="K33" s="39">
        <v>953</v>
      </c>
      <c r="L33" s="39">
        <v>2000</v>
      </c>
      <c r="M33" s="51">
        <v>8500</v>
      </c>
      <c r="N33" s="42">
        <v>43388</v>
      </c>
      <c r="O33" s="42">
        <v>44848</v>
      </c>
      <c r="P33" s="42">
        <v>43402</v>
      </c>
      <c r="Q33" s="42">
        <v>43766</v>
      </c>
    </row>
    <row r="34" spans="1:17" s="178" customFormat="1" ht="39.950000000000003" customHeight="1">
      <c r="A34" s="40">
        <v>28</v>
      </c>
      <c r="B34" s="40" t="s">
        <v>440</v>
      </c>
      <c r="C34" s="39" t="s">
        <v>359</v>
      </c>
      <c r="D34" s="40">
        <v>5211</v>
      </c>
      <c r="E34" s="41" t="s">
        <v>360</v>
      </c>
      <c r="F34" s="39" t="s">
        <v>361</v>
      </c>
      <c r="G34" s="39" t="s">
        <v>389</v>
      </c>
      <c r="H34" s="39">
        <v>2696</v>
      </c>
      <c r="I34" s="39" t="s">
        <v>362</v>
      </c>
      <c r="J34" s="39">
        <v>1</v>
      </c>
      <c r="K34" s="176" t="s">
        <v>241</v>
      </c>
      <c r="L34" s="39">
        <v>1990</v>
      </c>
      <c r="M34" s="51">
        <v>19000</v>
      </c>
      <c r="N34" s="40" t="s">
        <v>449</v>
      </c>
      <c r="O34" s="42">
        <v>44484</v>
      </c>
      <c r="P34" s="40" t="s">
        <v>449</v>
      </c>
      <c r="Q34" s="42">
        <v>44484</v>
      </c>
    </row>
    <row r="35" spans="1:17" s="191" customFormat="1" ht="39.950000000000003" customHeight="1">
      <c r="A35" s="40">
        <v>29</v>
      </c>
      <c r="B35" s="40" t="s">
        <v>440</v>
      </c>
      <c r="C35" s="181" t="s">
        <v>413</v>
      </c>
      <c r="D35" s="53" t="s">
        <v>414</v>
      </c>
      <c r="E35" s="181" t="s">
        <v>415</v>
      </c>
      <c r="F35" s="181" t="s">
        <v>434</v>
      </c>
      <c r="G35" s="53" t="s">
        <v>323</v>
      </c>
      <c r="H35" s="181">
        <v>6842</v>
      </c>
      <c r="I35" s="181" t="s">
        <v>416</v>
      </c>
      <c r="J35" s="183" t="s">
        <v>241</v>
      </c>
      <c r="K35" s="181">
        <v>5700</v>
      </c>
      <c r="L35" s="181">
        <v>1995</v>
      </c>
      <c r="M35" s="190">
        <v>4600</v>
      </c>
      <c r="N35" s="187">
        <v>43413</v>
      </c>
      <c r="O35" s="187">
        <v>44508</v>
      </c>
      <c r="P35" s="187">
        <v>43413</v>
      </c>
      <c r="Q35" s="187">
        <v>44508</v>
      </c>
    </row>
    <row r="36" spans="1:17" s="178" customFormat="1" ht="39.950000000000003" customHeight="1">
      <c r="A36" s="40">
        <v>30</v>
      </c>
      <c r="B36" s="40" t="s">
        <v>440</v>
      </c>
      <c r="C36" s="181" t="s">
        <v>395</v>
      </c>
      <c r="D36" s="53" t="s">
        <v>396</v>
      </c>
      <c r="E36" s="181" t="s">
        <v>397</v>
      </c>
      <c r="F36" s="181" t="s">
        <v>435</v>
      </c>
      <c r="G36" s="181" t="s">
        <v>398</v>
      </c>
      <c r="H36" s="181">
        <v>4110</v>
      </c>
      <c r="I36" s="181" t="s">
        <v>399</v>
      </c>
      <c r="J36" s="181">
        <v>43</v>
      </c>
      <c r="K36" s="183" t="s">
        <v>241</v>
      </c>
      <c r="L36" s="181">
        <v>2004</v>
      </c>
      <c r="M36" s="190">
        <v>55000</v>
      </c>
      <c r="N36" s="187">
        <v>43725</v>
      </c>
      <c r="O36" s="187">
        <v>44820</v>
      </c>
      <c r="P36" s="187">
        <v>43725</v>
      </c>
      <c r="Q36" s="187">
        <v>44820</v>
      </c>
    </row>
    <row r="37" spans="1:17" s="189" customFormat="1" ht="39.950000000000003" customHeight="1">
      <c r="A37" s="40">
        <v>31</v>
      </c>
      <c r="B37" s="40" t="s">
        <v>440</v>
      </c>
      <c r="C37" s="181" t="s">
        <v>349</v>
      </c>
      <c r="D37" s="53" t="s">
        <v>406</v>
      </c>
      <c r="E37" s="181" t="s">
        <v>430</v>
      </c>
      <c r="F37" s="181" t="s">
        <v>436</v>
      </c>
      <c r="G37" s="181" t="s">
        <v>437</v>
      </c>
      <c r="H37" s="181">
        <v>2370</v>
      </c>
      <c r="I37" s="193">
        <v>36791</v>
      </c>
      <c r="J37" s="181">
        <v>6</v>
      </c>
      <c r="K37" s="181">
        <v>1075</v>
      </c>
      <c r="L37" s="181">
        <v>2000</v>
      </c>
      <c r="M37" s="190">
        <v>14000</v>
      </c>
      <c r="N37" s="193">
        <v>43481</v>
      </c>
      <c r="O37" s="193">
        <v>44576</v>
      </c>
      <c r="P37" s="193">
        <v>43481</v>
      </c>
      <c r="Q37" s="193">
        <v>44576</v>
      </c>
    </row>
  </sheetData>
  <mergeCells count="16">
    <mergeCell ref="N4:O5"/>
    <mergeCell ref="P4:Q5"/>
    <mergeCell ref="A3:Q3"/>
    <mergeCell ref="A4:A6"/>
    <mergeCell ref="B4:B6"/>
    <mergeCell ref="C4:C6"/>
    <mergeCell ref="D4:D6"/>
    <mergeCell ref="E4:E6"/>
    <mergeCell ref="F4:F6"/>
    <mergeCell ref="G4:G6"/>
    <mergeCell ref="H4:H6"/>
    <mergeCell ref="K4:K6"/>
    <mergeCell ref="I4:I6"/>
    <mergeCell ref="J4:J6"/>
    <mergeCell ref="L4:L6"/>
    <mergeCell ref="M4:M6"/>
  </mergeCell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10" workbookViewId="0">
      <selection activeCell="D27" sqref="D27"/>
    </sheetView>
  </sheetViews>
  <sheetFormatPr defaultColWidth="18.7109375" defaultRowHeight="30" customHeight="1"/>
  <cols>
    <col min="1" max="1" width="5" style="1" customWidth="1"/>
    <col min="2" max="3" width="18.7109375" style="1"/>
    <col min="4" max="4" width="43.5703125" style="1" customWidth="1"/>
    <col min="5" max="6" width="14" style="1" customWidth="1"/>
    <col min="7" max="254" width="18.7109375" style="1"/>
    <col min="255" max="255" width="5" style="1" customWidth="1"/>
    <col min="256" max="259" width="18.7109375" style="1"/>
    <col min="260" max="260" width="34.5703125" style="1" customWidth="1"/>
    <col min="261" max="262" width="14" style="1" customWidth="1"/>
    <col min="263" max="510" width="18.7109375" style="1"/>
    <col min="511" max="511" width="5" style="1" customWidth="1"/>
    <col min="512" max="515" width="18.7109375" style="1"/>
    <col min="516" max="516" width="34.5703125" style="1" customWidth="1"/>
    <col min="517" max="518" width="14" style="1" customWidth="1"/>
    <col min="519" max="766" width="18.7109375" style="1"/>
    <col min="767" max="767" width="5" style="1" customWidth="1"/>
    <col min="768" max="771" width="18.7109375" style="1"/>
    <col min="772" max="772" width="34.5703125" style="1" customWidth="1"/>
    <col min="773" max="774" width="14" style="1" customWidth="1"/>
    <col min="775" max="1022" width="18.7109375" style="1"/>
    <col min="1023" max="1023" width="5" style="1" customWidth="1"/>
    <col min="1024" max="1027" width="18.7109375" style="1"/>
    <col min="1028" max="1028" width="34.5703125" style="1" customWidth="1"/>
    <col min="1029" max="1030" width="14" style="1" customWidth="1"/>
    <col min="1031" max="1278" width="18.7109375" style="1"/>
    <col min="1279" max="1279" width="5" style="1" customWidth="1"/>
    <col min="1280" max="1283" width="18.7109375" style="1"/>
    <col min="1284" max="1284" width="34.5703125" style="1" customWidth="1"/>
    <col min="1285" max="1286" width="14" style="1" customWidth="1"/>
    <col min="1287" max="1534" width="18.7109375" style="1"/>
    <col min="1535" max="1535" width="5" style="1" customWidth="1"/>
    <col min="1536" max="1539" width="18.7109375" style="1"/>
    <col min="1540" max="1540" width="34.5703125" style="1" customWidth="1"/>
    <col min="1541" max="1542" width="14" style="1" customWidth="1"/>
    <col min="1543" max="1790" width="18.7109375" style="1"/>
    <col min="1791" max="1791" width="5" style="1" customWidth="1"/>
    <col min="1792" max="1795" width="18.7109375" style="1"/>
    <col min="1796" max="1796" width="34.5703125" style="1" customWidth="1"/>
    <col min="1797" max="1798" width="14" style="1" customWidth="1"/>
    <col min="1799" max="2046" width="18.7109375" style="1"/>
    <col min="2047" max="2047" width="5" style="1" customWidth="1"/>
    <col min="2048" max="2051" width="18.7109375" style="1"/>
    <col min="2052" max="2052" width="34.5703125" style="1" customWidth="1"/>
    <col min="2053" max="2054" width="14" style="1" customWidth="1"/>
    <col min="2055" max="2302" width="18.7109375" style="1"/>
    <col min="2303" max="2303" width="5" style="1" customWidth="1"/>
    <col min="2304" max="2307" width="18.7109375" style="1"/>
    <col min="2308" max="2308" width="34.5703125" style="1" customWidth="1"/>
    <col min="2309" max="2310" width="14" style="1" customWidth="1"/>
    <col min="2311" max="2558" width="18.7109375" style="1"/>
    <col min="2559" max="2559" width="5" style="1" customWidth="1"/>
    <col min="2560" max="2563" width="18.7109375" style="1"/>
    <col min="2564" max="2564" width="34.5703125" style="1" customWidth="1"/>
    <col min="2565" max="2566" width="14" style="1" customWidth="1"/>
    <col min="2567" max="2814" width="18.7109375" style="1"/>
    <col min="2815" max="2815" width="5" style="1" customWidth="1"/>
    <col min="2816" max="2819" width="18.7109375" style="1"/>
    <col min="2820" max="2820" width="34.5703125" style="1" customWidth="1"/>
    <col min="2821" max="2822" width="14" style="1" customWidth="1"/>
    <col min="2823" max="3070" width="18.7109375" style="1"/>
    <col min="3071" max="3071" width="5" style="1" customWidth="1"/>
    <col min="3072" max="3075" width="18.7109375" style="1"/>
    <col min="3076" max="3076" width="34.5703125" style="1" customWidth="1"/>
    <col min="3077" max="3078" width="14" style="1" customWidth="1"/>
    <col min="3079" max="3326" width="18.7109375" style="1"/>
    <col min="3327" max="3327" width="5" style="1" customWidth="1"/>
    <col min="3328" max="3331" width="18.7109375" style="1"/>
    <col min="3332" max="3332" width="34.5703125" style="1" customWidth="1"/>
    <col min="3333" max="3334" width="14" style="1" customWidth="1"/>
    <col min="3335" max="3582" width="18.7109375" style="1"/>
    <col min="3583" max="3583" width="5" style="1" customWidth="1"/>
    <col min="3584" max="3587" width="18.7109375" style="1"/>
    <col min="3588" max="3588" width="34.5703125" style="1" customWidth="1"/>
    <col min="3589" max="3590" width="14" style="1" customWidth="1"/>
    <col min="3591" max="3838" width="18.7109375" style="1"/>
    <col min="3839" max="3839" width="5" style="1" customWidth="1"/>
    <col min="3840" max="3843" width="18.7109375" style="1"/>
    <col min="3844" max="3844" width="34.5703125" style="1" customWidth="1"/>
    <col min="3845" max="3846" width="14" style="1" customWidth="1"/>
    <col min="3847" max="4094" width="18.7109375" style="1"/>
    <col min="4095" max="4095" width="5" style="1" customWidth="1"/>
    <col min="4096" max="4099" width="18.7109375" style="1"/>
    <col min="4100" max="4100" width="34.5703125" style="1" customWidth="1"/>
    <col min="4101" max="4102" width="14" style="1" customWidth="1"/>
    <col min="4103" max="4350" width="18.7109375" style="1"/>
    <col min="4351" max="4351" width="5" style="1" customWidth="1"/>
    <col min="4352" max="4355" width="18.7109375" style="1"/>
    <col min="4356" max="4356" width="34.5703125" style="1" customWidth="1"/>
    <col min="4357" max="4358" width="14" style="1" customWidth="1"/>
    <col min="4359" max="4606" width="18.7109375" style="1"/>
    <col min="4607" max="4607" width="5" style="1" customWidth="1"/>
    <col min="4608" max="4611" width="18.7109375" style="1"/>
    <col min="4612" max="4612" width="34.5703125" style="1" customWidth="1"/>
    <col min="4613" max="4614" width="14" style="1" customWidth="1"/>
    <col min="4615" max="4862" width="18.7109375" style="1"/>
    <col min="4863" max="4863" width="5" style="1" customWidth="1"/>
    <col min="4864" max="4867" width="18.7109375" style="1"/>
    <col min="4868" max="4868" width="34.5703125" style="1" customWidth="1"/>
    <col min="4869" max="4870" width="14" style="1" customWidth="1"/>
    <col min="4871" max="5118" width="18.7109375" style="1"/>
    <col min="5119" max="5119" width="5" style="1" customWidth="1"/>
    <col min="5120" max="5123" width="18.7109375" style="1"/>
    <col min="5124" max="5124" width="34.5703125" style="1" customWidth="1"/>
    <col min="5125" max="5126" width="14" style="1" customWidth="1"/>
    <col min="5127" max="5374" width="18.7109375" style="1"/>
    <col min="5375" max="5375" width="5" style="1" customWidth="1"/>
    <col min="5376" max="5379" width="18.7109375" style="1"/>
    <col min="5380" max="5380" width="34.5703125" style="1" customWidth="1"/>
    <col min="5381" max="5382" width="14" style="1" customWidth="1"/>
    <col min="5383" max="5630" width="18.7109375" style="1"/>
    <col min="5631" max="5631" width="5" style="1" customWidth="1"/>
    <col min="5632" max="5635" width="18.7109375" style="1"/>
    <col min="5636" max="5636" width="34.5703125" style="1" customWidth="1"/>
    <col min="5637" max="5638" width="14" style="1" customWidth="1"/>
    <col min="5639" max="5886" width="18.7109375" style="1"/>
    <col min="5887" max="5887" width="5" style="1" customWidth="1"/>
    <col min="5888" max="5891" width="18.7109375" style="1"/>
    <col min="5892" max="5892" width="34.5703125" style="1" customWidth="1"/>
    <col min="5893" max="5894" width="14" style="1" customWidth="1"/>
    <col min="5895" max="6142" width="18.7109375" style="1"/>
    <col min="6143" max="6143" width="5" style="1" customWidth="1"/>
    <col min="6144" max="6147" width="18.7109375" style="1"/>
    <col min="6148" max="6148" width="34.5703125" style="1" customWidth="1"/>
    <col min="6149" max="6150" width="14" style="1" customWidth="1"/>
    <col min="6151" max="6398" width="18.7109375" style="1"/>
    <col min="6399" max="6399" width="5" style="1" customWidth="1"/>
    <col min="6400" max="6403" width="18.7109375" style="1"/>
    <col min="6404" max="6404" width="34.5703125" style="1" customWidth="1"/>
    <col min="6405" max="6406" width="14" style="1" customWidth="1"/>
    <col min="6407" max="6654" width="18.7109375" style="1"/>
    <col min="6655" max="6655" width="5" style="1" customWidth="1"/>
    <col min="6656" max="6659" width="18.7109375" style="1"/>
    <col min="6660" max="6660" width="34.5703125" style="1" customWidth="1"/>
    <col min="6661" max="6662" width="14" style="1" customWidth="1"/>
    <col min="6663" max="6910" width="18.7109375" style="1"/>
    <col min="6911" max="6911" width="5" style="1" customWidth="1"/>
    <col min="6912" max="6915" width="18.7109375" style="1"/>
    <col min="6916" max="6916" width="34.5703125" style="1" customWidth="1"/>
    <col min="6917" max="6918" width="14" style="1" customWidth="1"/>
    <col min="6919" max="7166" width="18.7109375" style="1"/>
    <col min="7167" max="7167" width="5" style="1" customWidth="1"/>
    <col min="7168" max="7171" width="18.7109375" style="1"/>
    <col min="7172" max="7172" width="34.5703125" style="1" customWidth="1"/>
    <col min="7173" max="7174" width="14" style="1" customWidth="1"/>
    <col min="7175" max="7422" width="18.7109375" style="1"/>
    <col min="7423" max="7423" width="5" style="1" customWidth="1"/>
    <col min="7424" max="7427" width="18.7109375" style="1"/>
    <col min="7428" max="7428" width="34.5703125" style="1" customWidth="1"/>
    <col min="7429" max="7430" width="14" style="1" customWidth="1"/>
    <col min="7431" max="7678" width="18.7109375" style="1"/>
    <col min="7679" max="7679" width="5" style="1" customWidth="1"/>
    <col min="7680" max="7683" width="18.7109375" style="1"/>
    <col min="7684" max="7684" width="34.5703125" style="1" customWidth="1"/>
    <col min="7685" max="7686" width="14" style="1" customWidth="1"/>
    <col min="7687" max="7934" width="18.7109375" style="1"/>
    <col min="7935" max="7935" width="5" style="1" customWidth="1"/>
    <col min="7936" max="7939" width="18.7109375" style="1"/>
    <col min="7940" max="7940" width="34.5703125" style="1" customWidth="1"/>
    <col min="7941" max="7942" width="14" style="1" customWidth="1"/>
    <col min="7943" max="8190" width="18.7109375" style="1"/>
    <col min="8191" max="8191" width="5" style="1" customWidth="1"/>
    <col min="8192" max="8195" width="18.7109375" style="1"/>
    <col min="8196" max="8196" width="34.5703125" style="1" customWidth="1"/>
    <col min="8197" max="8198" width="14" style="1" customWidth="1"/>
    <col min="8199" max="8446" width="18.7109375" style="1"/>
    <col min="8447" max="8447" width="5" style="1" customWidth="1"/>
    <col min="8448" max="8451" width="18.7109375" style="1"/>
    <col min="8452" max="8452" width="34.5703125" style="1" customWidth="1"/>
    <col min="8453" max="8454" width="14" style="1" customWidth="1"/>
    <col min="8455" max="8702" width="18.7109375" style="1"/>
    <col min="8703" max="8703" width="5" style="1" customWidth="1"/>
    <col min="8704" max="8707" width="18.7109375" style="1"/>
    <col min="8708" max="8708" width="34.5703125" style="1" customWidth="1"/>
    <col min="8709" max="8710" width="14" style="1" customWidth="1"/>
    <col min="8711" max="8958" width="18.7109375" style="1"/>
    <col min="8959" max="8959" width="5" style="1" customWidth="1"/>
    <col min="8960" max="8963" width="18.7109375" style="1"/>
    <col min="8964" max="8964" width="34.5703125" style="1" customWidth="1"/>
    <col min="8965" max="8966" width="14" style="1" customWidth="1"/>
    <col min="8967" max="9214" width="18.7109375" style="1"/>
    <col min="9215" max="9215" width="5" style="1" customWidth="1"/>
    <col min="9216" max="9219" width="18.7109375" style="1"/>
    <col min="9220" max="9220" width="34.5703125" style="1" customWidth="1"/>
    <col min="9221" max="9222" width="14" style="1" customWidth="1"/>
    <col min="9223" max="9470" width="18.7109375" style="1"/>
    <col min="9471" max="9471" width="5" style="1" customWidth="1"/>
    <col min="9472" max="9475" width="18.7109375" style="1"/>
    <col min="9476" max="9476" width="34.5703125" style="1" customWidth="1"/>
    <col min="9477" max="9478" width="14" style="1" customWidth="1"/>
    <col min="9479" max="9726" width="18.7109375" style="1"/>
    <col min="9727" max="9727" width="5" style="1" customWidth="1"/>
    <col min="9728" max="9731" width="18.7109375" style="1"/>
    <col min="9732" max="9732" width="34.5703125" style="1" customWidth="1"/>
    <col min="9733" max="9734" width="14" style="1" customWidth="1"/>
    <col min="9735" max="9982" width="18.7109375" style="1"/>
    <col min="9983" max="9983" width="5" style="1" customWidth="1"/>
    <col min="9984" max="9987" width="18.7109375" style="1"/>
    <col min="9988" max="9988" width="34.5703125" style="1" customWidth="1"/>
    <col min="9989" max="9990" width="14" style="1" customWidth="1"/>
    <col min="9991" max="10238" width="18.7109375" style="1"/>
    <col min="10239" max="10239" width="5" style="1" customWidth="1"/>
    <col min="10240" max="10243" width="18.7109375" style="1"/>
    <col min="10244" max="10244" width="34.5703125" style="1" customWidth="1"/>
    <col min="10245" max="10246" width="14" style="1" customWidth="1"/>
    <col min="10247" max="10494" width="18.7109375" style="1"/>
    <col min="10495" max="10495" width="5" style="1" customWidth="1"/>
    <col min="10496" max="10499" width="18.7109375" style="1"/>
    <col min="10500" max="10500" width="34.5703125" style="1" customWidth="1"/>
    <col min="10501" max="10502" width="14" style="1" customWidth="1"/>
    <col min="10503" max="10750" width="18.7109375" style="1"/>
    <col min="10751" max="10751" width="5" style="1" customWidth="1"/>
    <col min="10752" max="10755" width="18.7109375" style="1"/>
    <col min="10756" max="10756" width="34.5703125" style="1" customWidth="1"/>
    <col min="10757" max="10758" width="14" style="1" customWidth="1"/>
    <col min="10759" max="11006" width="18.7109375" style="1"/>
    <col min="11007" max="11007" width="5" style="1" customWidth="1"/>
    <col min="11008" max="11011" width="18.7109375" style="1"/>
    <col min="11012" max="11012" width="34.5703125" style="1" customWidth="1"/>
    <col min="11013" max="11014" width="14" style="1" customWidth="1"/>
    <col min="11015" max="11262" width="18.7109375" style="1"/>
    <col min="11263" max="11263" width="5" style="1" customWidth="1"/>
    <col min="11264" max="11267" width="18.7109375" style="1"/>
    <col min="11268" max="11268" width="34.5703125" style="1" customWidth="1"/>
    <col min="11269" max="11270" width="14" style="1" customWidth="1"/>
    <col min="11271" max="11518" width="18.7109375" style="1"/>
    <col min="11519" max="11519" width="5" style="1" customWidth="1"/>
    <col min="11520" max="11523" width="18.7109375" style="1"/>
    <col min="11524" max="11524" width="34.5703125" style="1" customWidth="1"/>
    <col min="11525" max="11526" width="14" style="1" customWidth="1"/>
    <col min="11527" max="11774" width="18.7109375" style="1"/>
    <col min="11775" max="11775" width="5" style="1" customWidth="1"/>
    <col min="11776" max="11779" width="18.7109375" style="1"/>
    <col min="11780" max="11780" width="34.5703125" style="1" customWidth="1"/>
    <col min="11781" max="11782" width="14" style="1" customWidth="1"/>
    <col min="11783" max="12030" width="18.7109375" style="1"/>
    <col min="12031" max="12031" width="5" style="1" customWidth="1"/>
    <col min="12032" max="12035" width="18.7109375" style="1"/>
    <col min="12036" max="12036" width="34.5703125" style="1" customWidth="1"/>
    <col min="12037" max="12038" width="14" style="1" customWidth="1"/>
    <col min="12039" max="12286" width="18.7109375" style="1"/>
    <col min="12287" max="12287" width="5" style="1" customWidth="1"/>
    <col min="12288" max="12291" width="18.7109375" style="1"/>
    <col min="12292" max="12292" width="34.5703125" style="1" customWidth="1"/>
    <col min="12293" max="12294" width="14" style="1" customWidth="1"/>
    <col min="12295" max="12542" width="18.7109375" style="1"/>
    <col min="12543" max="12543" width="5" style="1" customWidth="1"/>
    <col min="12544" max="12547" width="18.7109375" style="1"/>
    <col min="12548" max="12548" width="34.5703125" style="1" customWidth="1"/>
    <col min="12549" max="12550" width="14" style="1" customWidth="1"/>
    <col min="12551" max="12798" width="18.7109375" style="1"/>
    <col min="12799" max="12799" width="5" style="1" customWidth="1"/>
    <col min="12800" max="12803" width="18.7109375" style="1"/>
    <col min="12804" max="12804" width="34.5703125" style="1" customWidth="1"/>
    <col min="12805" max="12806" width="14" style="1" customWidth="1"/>
    <col min="12807" max="13054" width="18.7109375" style="1"/>
    <col min="13055" max="13055" width="5" style="1" customWidth="1"/>
    <col min="13056" max="13059" width="18.7109375" style="1"/>
    <col min="13060" max="13060" width="34.5703125" style="1" customWidth="1"/>
    <col min="13061" max="13062" width="14" style="1" customWidth="1"/>
    <col min="13063" max="13310" width="18.7109375" style="1"/>
    <col min="13311" max="13311" width="5" style="1" customWidth="1"/>
    <col min="13312" max="13315" width="18.7109375" style="1"/>
    <col min="13316" max="13316" width="34.5703125" style="1" customWidth="1"/>
    <col min="13317" max="13318" width="14" style="1" customWidth="1"/>
    <col min="13319" max="13566" width="18.7109375" style="1"/>
    <col min="13567" max="13567" width="5" style="1" customWidth="1"/>
    <col min="13568" max="13571" width="18.7109375" style="1"/>
    <col min="13572" max="13572" width="34.5703125" style="1" customWidth="1"/>
    <col min="13573" max="13574" width="14" style="1" customWidth="1"/>
    <col min="13575" max="13822" width="18.7109375" style="1"/>
    <col min="13823" max="13823" width="5" style="1" customWidth="1"/>
    <col min="13824" max="13827" width="18.7109375" style="1"/>
    <col min="13828" max="13828" width="34.5703125" style="1" customWidth="1"/>
    <col min="13829" max="13830" width="14" style="1" customWidth="1"/>
    <col min="13831" max="14078" width="18.7109375" style="1"/>
    <col min="14079" max="14079" width="5" style="1" customWidth="1"/>
    <col min="14080" max="14083" width="18.7109375" style="1"/>
    <col min="14084" max="14084" width="34.5703125" style="1" customWidth="1"/>
    <col min="14085" max="14086" width="14" style="1" customWidth="1"/>
    <col min="14087" max="14334" width="18.7109375" style="1"/>
    <col min="14335" max="14335" width="5" style="1" customWidth="1"/>
    <col min="14336" max="14339" width="18.7109375" style="1"/>
    <col min="14340" max="14340" width="34.5703125" style="1" customWidth="1"/>
    <col min="14341" max="14342" width="14" style="1" customWidth="1"/>
    <col min="14343" max="14590" width="18.7109375" style="1"/>
    <col min="14591" max="14591" width="5" style="1" customWidth="1"/>
    <col min="14592" max="14595" width="18.7109375" style="1"/>
    <col min="14596" max="14596" width="34.5703125" style="1" customWidth="1"/>
    <col min="14597" max="14598" width="14" style="1" customWidth="1"/>
    <col min="14599" max="14846" width="18.7109375" style="1"/>
    <col min="14847" max="14847" width="5" style="1" customWidth="1"/>
    <col min="14848" max="14851" width="18.7109375" style="1"/>
    <col min="14852" max="14852" width="34.5703125" style="1" customWidth="1"/>
    <col min="14853" max="14854" width="14" style="1" customWidth="1"/>
    <col min="14855" max="15102" width="18.7109375" style="1"/>
    <col min="15103" max="15103" width="5" style="1" customWidth="1"/>
    <col min="15104" max="15107" width="18.7109375" style="1"/>
    <col min="15108" max="15108" width="34.5703125" style="1" customWidth="1"/>
    <col min="15109" max="15110" width="14" style="1" customWidth="1"/>
    <col min="15111" max="15358" width="18.7109375" style="1"/>
    <col min="15359" max="15359" width="5" style="1" customWidth="1"/>
    <col min="15360" max="15363" width="18.7109375" style="1"/>
    <col min="15364" max="15364" width="34.5703125" style="1" customWidth="1"/>
    <col min="15365" max="15366" width="14" style="1" customWidth="1"/>
    <col min="15367" max="15614" width="18.7109375" style="1"/>
    <col min="15615" max="15615" width="5" style="1" customWidth="1"/>
    <col min="15616" max="15619" width="18.7109375" style="1"/>
    <col min="15620" max="15620" width="34.5703125" style="1" customWidth="1"/>
    <col min="15621" max="15622" width="14" style="1" customWidth="1"/>
    <col min="15623" max="15870" width="18.7109375" style="1"/>
    <col min="15871" max="15871" width="5" style="1" customWidth="1"/>
    <col min="15872" max="15875" width="18.7109375" style="1"/>
    <col min="15876" max="15876" width="34.5703125" style="1" customWidth="1"/>
    <col min="15877" max="15878" width="14" style="1" customWidth="1"/>
    <col min="15879" max="16126" width="18.7109375" style="1"/>
    <col min="16127" max="16127" width="5" style="1" customWidth="1"/>
    <col min="16128" max="16131" width="18.7109375" style="1"/>
    <col min="16132" max="16132" width="34.5703125" style="1" customWidth="1"/>
    <col min="16133" max="16134" width="14" style="1" customWidth="1"/>
    <col min="16135" max="16384" width="18.7109375" style="1"/>
  </cols>
  <sheetData>
    <row r="1" spans="1:6" ht="30" customHeight="1">
      <c r="F1" s="2" t="s">
        <v>252</v>
      </c>
    </row>
    <row r="2" spans="1:6" ht="30" customHeight="1">
      <c r="A2" s="266" t="s">
        <v>253</v>
      </c>
      <c r="B2" s="266"/>
      <c r="C2" s="266"/>
      <c r="D2" s="266"/>
      <c r="E2" s="266"/>
      <c r="F2" s="266"/>
    </row>
    <row r="3" spans="1:6" ht="30" customHeight="1">
      <c r="A3" s="3" t="s">
        <v>254</v>
      </c>
      <c r="B3" s="4" t="s">
        <v>255</v>
      </c>
      <c r="C3" s="4" t="s">
        <v>256</v>
      </c>
      <c r="D3" s="4" t="s">
        <v>257</v>
      </c>
      <c r="E3" s="4" t="s">
        <v>258</v>
      </c>
      <c r="F3" s="5" t="s">
        <v>259</v>
      </c>
    </row>
    <row r="4" spans="1:6" ht="30" customHeight="1">
      <c r="A4" s="267" t="s">
        <v>264</v>
      </c>
      <c r="B4" s="268"/>
      <c r="C4" s="268"/>
      <c r="D4" s="268"/>
      <c r="E4" s="268"/>
      <c r="F4" s="269"/>
    </row>
    <row r="5" spans="1:6" ht="30" customHeight="1">
      <c r="A5" s="266" t="s">
        <v>260</v>
      </c>
      <c r="B5" s="266"/>
      <c r="C5" s="266"/>
      <c r="D5" s="266"/>
      <c r="E5" s="266"/>
      <c r="F5" s="266"/>
    </row>
    <row r="6" spans="1:6" ht="30" customHeight="1">
      <c r="A6" s="10">
        <v>1</v>
      </c>
      <c r="B6" s="10" t="s">
        <v>265</v>
      </c>
      <c r="C6" s="10" t="s">
        <v>266</v>
      </c>
      <c r="D6" s="10" t="s">
        <v>267</v>
      </c>
      <c r="E6" s="11">
        <v>42370</v>
      </c>
      <c r="F6" s="12">
        <v>300</v>
      </c>
    </row>
    <row r="7" spans="1:6" ht="30" customHeight="1">
      <c r="A7" s="10">
        <v>2</v>
      </c>
      <c r="B7" s="10" t="s">
        <v>268</v>
      </c>
      <c r="C7" s="10" t="s">
        <v>266</v>
      </c>
      <c r="D7" s="10" t="s">
        <v>269</v>
      </c>
      <c r="E7" s="11">
        <v>42392</v>
      </c>
      <c r="F7" s="12">
        <f>2288.23+732.7</f>
        <v>3020.9300000000003</v>
      </c>
    </row>
    <row r="8" spans="1:6" ht="30" customHeight="1">
      <c r="A8" s="10">
        <v>3</v>
      </c>
      <c r="B8" s="10" t="s">
        <v>263</v>
      </c>
      <c r="C8" s="10" t="s">
        <v>266</v>
      </c>
      <c r="D8" s="10" t="s">
        <v>270</v>
      </c>
      <c r="E8" s="11">
        <v>42420</v>
      </c>
      <c r="F8" s="12">
        <v>943.14</v>
      </c>
    </row>
    <row r="9" spans="1:6" ht="30" customHeight="1">
      <c r="A9" s="10">
        <v>4</v>
      </c>
      <c r="B9" s="10" t="s">
        <v>263</v>
      </c>
      <c r="C9" s="10" t="s">
        <v>266</v>
      </c>
      <c r="D9" s="13" t="s">
        <v>271</v>
      </c>
      <c r="E9" s="11">
        <v>42546</v>
      </c>
      <c r="F9" s="12">
        <v>4950</v>
      </c>
    </row>
    <row r="10" spans="1:6" ht="30" customHeight="1">
      <c r="A10" s="266" t="s">
        <v>261</v>
      </c>
      <c r="B10" s="266"/>
      <c r="C10" s="266"/>
      <c r="D10" s="266"/>
      <c r="E10" s="266"/>
      <c r="F10" s="266"/>
    </row>
    <row r="11" spans="1:6" ht="30" customHeight="1">
      <c r="A11" s="6" t="s">
        <v>254</v>
      </c>
      <c r="B11" s="7" t="s">
        <v>255</v>
      </c>
      <c r="C11" s="7" t="s">
        <v>256</v>
      </c>
      <c r="D11" s="7" t="s">
        <v>257</v>
      </c>
      <c r="E11" s="7" t="s">
        <v>258</v>
      </c>
      <c r="F11" s="8" t="s">
        <v>259</v>
      </c>
    </row>
    <row r="12" spans="1:6" ht="30" customHeight="1">
      <c r="A12" s="14">
        <v>1</v>
      </c>
      <c r="B12" s="10" t="s">
        <v>263</v>
      </c>
      <c r="C12" s="10" t="s">
        <v>266</v>
      </c>
      <c r="D12" s="10" t="s">
        <v>272</v>
      </c>
      <c r="E12" s="11">
        <v>42385</v>
      </c>
      <c r="F12" s="12">
        <v>816.91</v>
      </c>
    </row>
    <row r="13" spans="1:6" ht="30" customHeight="1">
      <c r="A13" s="14">
        <v>2</v>
      </c>
      <c r="B13" s="15" t="s">
        <v>263</v>
      </c>
      <c r="C13" s="15" t="s">
        <v>273</v>
      </c>
      <c r="D13" s="15" t="s">
        <v>274</v>
      </c>
      <c r="E13" s="17">
        <v>42476</v>
      </c>
      <c r="F13" s="16">
        <v>1132.97</v>
      </c>
    </row>
    <row r="14" spans="1:6" ht="30" customHeight="1">
      <c r="A14" s="14">
        <v>3</v>
      </c>
      <c r="B14" s="15" t="s">
        <v>265</v>
      </c>
      <c r="C14" s="15" t="s">
        <v>266</v>
      </c>
      <c r="D14" s="15" t="s">
        <v>275</v>
      </c>
      <c r="E14" s="17">
        <v>42858</v>
      </c>
      <c r="F14" s="16">
        <v>19.73</v>
      </c>
    </row>
    <row r="15" spans="1:6" ht="30" customHeight="1">
      <c r="A15" s="14">
        <v>4</v>
      </c>
      <c r="B15" s="15" t="s">
        <v>263</v>
      </c>
      <c r="C15" s="15" t="s">
        <v>266</v>
      </c>
      <c r="D15" s="15" t="s">
        <v>276</v>
      </c>
      <c r="E15" s="17">
        <v>42858</v>
      </c>
      <c r="F15" s="16">
        <v>22.03</v>
      </c>
    </row>
    <row r="16" spans="1:6" ht="30" customHeight="1">
      <c r="A16" s="14">
        <v>5</v>
      </c>
      <c r="B16" s="15" t="s">
        <v>277</v>
      </c>
      <c r="C16" s="15" t="s">
        <v>266</v>
      </c>
      <c r="D16" s="15" t="s">
        <v>278</v>
      </c>
      <c r="E16" s="17">
        <v>42863</v>
      </c>
      <c r="F16" s="16">
        <v>1000</v>
      </c>
    </row>
    <row r="17" spans="1:6" ht="30" customHeight="1">
      <c r="A17" s="14">
        <v>6</v>
      </c>
      <c r="B17" s="15" t="s">
        <v>263</v>
      </c>
      <c r="C17" s="15" t="s">
        <v>266</v>
      </c>
      <c r="D17" s="13" t="s">
        <v>279</v>
      </c>
      <c r="E17" s="17">
        <v>42910</v>
      </c>
      <c r="F17" s="16">
        <v>3536</v>
      </c>
    </row>
    <row r="18" spans="1:6" ht="30" customHeight="1">
      <c r="A18" s="14">
        <v>7</v>
      </c>
      <c r="B18" s="15" t="s">
        <v>280</v>
      </c>
      <c r="C18" s="15" t="s">
        <v>266</v>
      </c>
      <c r="D18" s="15" t="s">
        <v>281</v>
      </c>
      <c r="E18" s="17">
        <v>42957</v>
      </c>
      <c r="F18" s="16">
        <v>425</v>
      </c>
    </row>
    <row r="19" spans="1:6" ht="30" customHeight="1">
      <c r="A19" s="14">
        <v>8</v>
      </c>
      <c r="B19" s="15" t="s">
        <v>263</v>
      </c>
      <c r="C19" s="15" t="s">
        <v>266</v>
      </c>
      <c r="D19" s="15" t="s">
        <v>282</v>
      </c>
      <c r="E19" s="17">
        <v>43014</v>
      </c>
      <c r="F19" s="16">
        <v>3141.96</v>
      </c>
    </row>
    <row r="20" spans="1:6" ht="30" customHeight="1">
      <c r="A20" s="14">
        <v>9</v>
      </c>
      <c r="B20" s="15" t="s">
        <v>263</v>
      </c>
      <c r="C20" s="15" t="s">
        <v>266</v>
      </c>
      <c r="D20" s="15" t="s">
        <v>283</v>
      </c>
      <c r="E20" s="17">
        <v>43014</v>
      </c>
      <c r="F20" s="16">
        <v>1061.25</v>
      </c>
    </row>
    <row r="21" spans="1:6" ht="30" customHeight="1">
      <c r="A21" s="266" t="s">
        <v>262</v>
      </c>
      <c r="B21" s="266"/>
      <c r="C21" s="266"/>
      <c r="D21" s="266"/>
      <c r="E21" s="266"/>
      <c r="F21" s="266"/>
    </row>
    <row r="22" spans="1:6" ht="30" customHeight="1">
      <c r="A22" s="6" t="s">
        <v>254</v>
      </c>
      <c r="B22" s="7" t="s">
        <v>255</v>
      </c>
      <c r="C22" s="7" t="s">
        <v>256</v>
      </c>
      <c r="D22" s="7" t="s">
        <v>257</v>
      </c>
      <c r="E22" s="7" t="s">
        <v>258</v>
      </c>
      <c r="F22" s="8" t="s">
        <v>259</v>
      </c>
    </row>
    <row r="23" spans="1:6" ht="30" customHeight="1">
      <c r="A23" s="14">
        <v>1</v>
      </c>
      <c r="B23" s="15" t="s">
        <v>263</v>
      </c>
      <c r="C23" s="15" t="s">
        <v>266</v>
      </c>
      <c r="D23" s="15" t="s">
        <v>285</v>
      </c>
      <c r="E23" s="17">
        <v>43268</v>
      </c>
      <c r="F23" s="16">
        <v>813.99</v>
      </c>
    </row>
    <row r="24" spans="1:6" ht="30" customHeight="1">
      <c r="A24" s="9">
        <v>2</v>
      </c>
      <c r="B24" s="15" t="s">
        <v>263</v>
      </c>
      <c r="C24" s="15" t="s">
        <v>273</v>
      </c>
      <c r="D24" s="15" t="s">
        <v>284</v>
      </c>
      <c r="E24" s="17">
        <v>42769</v>
      </c>
      <c r="F24" s="16">
        <v>1351</v>
      </c>
    </row>
  </sheetData>
  <mergeCells count="5">
    <mergeCell ref="A21:F21"/>
    <mergeCell ref="A2:F2"/>
    <mergeCell ref="A4:F4"/>
    <mergeCell ref="A5:F5"/>
    <mergeCell ref="A10:F10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budynki</vt:lpstr>
      <vt:lpstr>środki trwałe</vt:lpstr>
      <vt:lpstr>elektronika</vt:lpstr>
      <vt:lpstr>pojazdy</vt:lpstr>
      <vt:lpstr>szkodowość</vt:lpstr>
      <vt:lpstr>budynki!Obszar_wydruku</vt:lpstr>
      <vt:lpstr>elektronika!Obszar_wydruku</vt:lpstr>
      <vt:lpstr>pojazdy!Obszar_wydruku</vt:lpstr>
      <vt:lpstr>'środki trwałe'!Obszar_wydruku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12</cp:lastModifiedBy>
  <cp:lastPrinted>2018-10-07T15:37:25Z</cp:lastPrinted>
  <dcterms:created xsi:type="dcterms:W3CDTF">2003-03-13T10:23:20Z</dcterms:created>
  <dcterms:modified xsi:type="dcterms:W3CDTF">2018-10-08T10:24:24Z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