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Gmina Brzeźnio\2015-2016\Przetarg\"/>
    </mc:Choice>
  </mc:AlternateContent>
  <bookViews>
    <workbookView xWindow="225" yWindow="-300" windowWidth="11355" windowHeight="6255" tabRatio="700"/>
  </bookViews>
  <sheets>
    <sheet name="budynki" sheetId="1" r:id="rId1"/>
    <sheet name="elektronika" sheetId="2" r:id="rId2"/>
    <sheet name="auta" sheetId="5" r:id="rId3"/>
    <sheet name="środki trwałe" sheetId="7" r:id="rId4"/>
    <sheet name="szkody" sheetId="8" r:id="rId5"/>
  </sheets>
  <definedNames>
    <definedName name="_xlnm.Print_Area" localSheetId="2">auta!$A$1:$V$55</definedName>
    <definedName name="_xlnm.Print_Area" localSheetId="0">budynki!$A$1:$I$98</definedName>
    <definedName name="_xlnm.Print_Area" localSheetId="1">elektronika!$A$1:$E$218</definedName>
    <definedName name="_xlnm.Print_Area" localSheetId="3">'środki trwałe'!$A$1:$D$18</definedName>
  </definedNames>
  <calcPr calcId="152511"/>
</workbook>
</file>

<file path=xl/calcChain.xml><?xml version="1.0" encoding="utf-8"?>
<calcChain xmlns="http://schemas.openxmlformats.org/spreadsheetml/2006/main">
  <c r="E58" i="1" l="1"/>
  <c r="D18" i="7"/>
  <c r="C14" i="7"/>
  <c r="D197" i="2"/>
  <c r="D209" i="2"/>
  <c r="D207" i="2"/>
  <c r="D195" i="2"/>
  <c r="D190" i="2"/>
  <c r="D188" i="2"/>
  <c r="D176" i="2"/>
  <c r="D174" i="2"/>
  <c r="D163" i="2"/>
  <c r="D161" i="2"/>
  <c r="D152" i="2"/>
  <c r="D142" i="2"/>
  <c r="D123" i="2"/>
  <c r="D120" i="2"/>
  <c r="D113" i="2"/>
  <c r="D109" i="2"/>
  <c r="D107" i="2"/>
  <c r="D100" i="2"/>
  <c r="D97" i="2"/>
  <c r="D90" i="2"/>
  <c r="D87" i="2"/>
  <c r="D78" i="2"/>
  <c r="D71" i="2"/>
  <c r="D65" i="2"/>
  <c r="D58" i="2"/>
  <c r="D51" i="2"/>
  <c r="D43" i="2"/>
  <c r="D37" i="2"/>
  <c r="C13" i="7" l="1"/>
  <c r="C18" i="7" s="1"/>
  <c r="B17" i="8" l="1"/>
  <c r="D20" i="2" l="1"/>
  <c r="D34" i="2" s="1"/>
  <c r="D215" i="2" l="1"/>
  <c r="D55" i="2" l="1"/>
  <c r="E62" i="1" l="1"/>
  <c r="D179" i="2" l="1"/>
  <c r="D169" i="2"/>
  <c r="D93" i="2"/>
  <c r="D81" i="2"/>
  <c r="E91" i="1" l="1"/>
  <c r="E94" i="1" l="1"/>
  <c r="D200" i="2"/>
  <c r="E88" i="1"/>
  <c r="E85" i="1"/>
  <c r="E82" i="1"/>
  <c r="D166" i="2"/>
  <c r="D212" i="2"/>
  <c r="C218" i="2" s="1"/>
  <c r="D126" i="2"/>
  <c r="C217" i="2" s="1"/>
  <c r="E98" i="1" l="1"/>
  <c r="E76" i="1"/>
</calcChain>
</file>

<file path=xl/sharedStrings.xml><?xml version="1.0" encoding="utf-8"?>
<sst xmlns="http://schemas.openxmlformats.org/spreadsheetml/2006/main" count="779" uniqueCount="509">
  <si>
    <t>lp.</t>
  </si>
  <si>
    <t>rok budowy</t>
  </si>
  <si>
    <t>wartość (początkowa)</t>
  </si>
  <si>
    <t>nazwa środka trwałego</t>
  </si>
  <si>
    <t>rok produkcji</t>
  </si>
  <si>
    <t>Lp.</t>
  </si>
  <si>
    <t>Marka</t>
  </si>
  <si>
    <t>Nr podw./ nadw.</t>
  </si>
  <si>
    <t>Nr silnika</t>
  </si>
  <si>
    <t>Nr rej.</t>
  </si>
  <si>
    <t>Poj.</t>
  </si>
  <si>
    <t>Od</t>
  </si>
  <si>
    <t>Do</t>
  </si>
  <si>
    <t>lokalizacja (adres)</t>
  </si>
  <si>
    <t>Dane pojazdów</t>
  </si>
  <si>
    <t>Łącznie</t>
  </si>
  <si>
    <t>1.</t>
  </si>
  <si>
    <t xml:space="preserve">wartość początkowa (księgowa brutto)             </t>
  </si>
  <si>
    <t>Typ, model</t>
  </si>
  <si>
    <t>Ilość miejsc / ładowność</t>
  </si>
  <si>
    <t>Rok prod.</t>
  </si>
  <si>
    <t>Rodzaj pojazdu</t>
  </si>
  <si>
    <t>Wykaz sprzętu elektronicznego stacjonarnego</t>
  </si>
  <si>
    <t>nazwa budynku / budowli</t>
  </si>
  <si>
    <t xml:space="preserve">Okres ubezpieczenia OC i NW </t>
  </si>
  <si>
    <t xml:space="preserve">Okres ubezpieczenia AC i KR </t>
  </si>
  <si>
    <t>Wykaz sprzętu elektronicznego przenośnego</t>
  </si>
  <si>
    <t>ZABEZPIECZENIA</t>
  </si>
  <si>
    <t>Data ważności badań techniczn.</t>
  </si>
  <si>
    <t>DATA I REJESTRACJI</t>
  </si>
  <si>
    <t>Nazwa jednostki</t>
  </si>
  <si>
    <t>środki trwałe,wyposażenie</t>
  </si>
  <si>
    <t>zbiory biblioteczne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</si>
  <si>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</si>
  <si>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</si>
  <si>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</si>
  <si>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</si>
  <si>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Łączne</t>
  </si>
  <si>
    <t>Urząd Gminy</t>
  </si>
  <si>
    <t>A0909</t>
  </si>
  <si>
    <t>Urząd Gminy w Brzeźniu</t>
  </si>
  <si>
    <t>2.</t>
  </si>
  <si>
    <t>Gminny Ośrodek Kultury w Brzeźniu</t>
  </si>
  <si>
    <t>3.</t>
  </si>
  <si>
    <t>Gminna Biblioteka Publiczna w Brzeźniu</t>
  </si>
  <si>
    <t>4.</t>
  </si>
  <si>
    <t>Zakład Gospodarki Komunalnej w Brzeźniu</t>
  </si>
  <si>
    <t>5.</t>
  </si>
  <si>
    <t>6.</t>
  </si>
  <si>
    <t>Publiczne Przedszkole w Barczewie</t>
  </si>
  <si>
    <t>7.</t>
  </si>
  <si>
    <t>8.</t>
  </si>
  <si>
    <t>9.</t>
  </si>
  <si>
    <t>10.</t>
  </si>
  <si>
    <t>Szkoła Podstawowa im. Juliana Tuwima w Ostrowie</t>
  </si>
  <si>
    <t>2. Gminny Ośrodek Kultury w Brzeźniu</t>
  </si>
  <si>
    <t>3. Gminna Biblioteka Publiczna w Brzeźniu</t>
  </si>
  <si>
    <t>4. Zakład Gospodarki Komunalnej w Brzeźniu</t>
  </si>
  <si>
    <t xml:space="preserve">5. Zespół Szkół im. Wacława Matusiaka w Brzeźniu </t>
  </si>
  <si>
    <t>6. Publiczne Przedszkole w Barczewie</t>
  </si>
  <si>
    <t>10. Szkoła Podstawowa im. Juliana Tuwima w Ostrowie</t>
  </si>
  <si>
    <t>Star</t>
  </si>
  <si>
    <t>Volkswagen</t>
  </si>
  <si>
    <t>Walec Drogowy</t>
  </si>
  <si>
    <t>Przyczepa</t>
  </si>
  <si>
    <t xml:space="preserve">Ostrówek </t>
  </si>
  <si>
    <t>M42</t>
  </si>
  <si>
    <t>Transporter</t>
  </si>
  <si>
    <t>WDS-10H</t>
  </si>
  <si>
    <t>Forterra</t>
  </si>
  <si>
    <t>MUZDZ8/1</t>
  </si>
  <si>
    <t>POM-ŚREM</t>
  </si>
  <si>
    <t>KTO 162</t>
  </si>
  <si>
    <t>ESI80GY</t>
  </si>
  <si>
    <t>ESI91WM</t>
  </si>
  <si>
    <t>ESIFU25</t>
  </si>
  <si>
    <t>SIS001P</t>
  </si>
  <si>
    <t>ESIVX15</t>
  </si>
  <si>
    <t>SIS002S</t>
  </si>
  <si>
    <t>11.02.2013</t>
  </si>
  <si>
    <t>SUASW3RAP4S680530</t>
  </si>
  <si>
    <t>10.09.2004</t>
  </si>
  <si>
    <t>WV1ZZZ70ZYH127261</t>
  </si>
  <si>
    <t>13.03.2000</t>
  </si>
  <si>
    <t>00000000000001005</t>
  </si>
  <si>
    <t>10.05.1988</t>
  </si>
  <si>
    <t>00000000000040472</t>
  </si>
  <si>
    <t>10.09.1990</t>
  </si>
  <si>
    <t>000F4G4L41MC03457</t>
  </si>
  <si>
    <t>18.08.2010</t>
  </si>
  <si>
    <t>0000000046A100037</t>
  </si>
  <si>
    <t>00000000000018190</t>
  </si>
  <si>
    <t>09.10.1990</t>
  </si>
  <si>
    <t>00000000000004863</t>
  </si>
  <si>
    <t>ESI77YJ</t>
  </si>
  <si>
    <t>10.12.1984</t>
  </si>
  <si>
    <t>00000000000009032</t>
  </si>
  <si>
    <t>01.05.1987</t>
  </si>
  <si>
    <t>Zespół Szkół im. Wacława Matusiaka w Brzeźniu</t>
  </si>
  <si>
    <t>Centrum Rekreacyjno- Szkoleniowe w Kliczkowie Wielkim</t>
  </si>
  <si>
    <t>11. Centrum Rekreacyjno- Szkoleniowe w Kliczkowie Wielkim</t>
  </si>
  <si>
    <t>11.</t>
  </si>
  <si>
    <t>Liczba pracowników: 4</t>
  </si>
  <si>
    <t>Centrum Rekreacyjno- Szkoleniowe</t>
  </si>
  <si>
    <t>Projektor NEC NP.. 20</t>
  </si>
  <si>
    <t xml:space="preserve">Notebook HP Compaq 610 szt. </t>
  </si>
  <si>
    <t>Liczba pracowników: 20</t>
  </si>
  <si>
    <t>Liczba pracowników: 15</t>
  </si>
  <si>
    <t>Liczba pracowników: 21</t>
  </si>
  <si>
    <t>Liczba pracowników: 7</t>
  </si>
  <si>
    <t>Budynek Urzędu Gminy</t>
  </si>
  <si>
    <t>Budynek świetlicy w Woli Brzeźniowskiej</t>
  </si>
  <si>
    <t>Budynek świetlkicy w Ruszkowie</t>
  </si>
  <si>
    <t>Budynek świetlicy w Rybniku</t>
  </si>
  <si>
    <t>Budynek świetlicy w Stefanowie Braczewskim Drugim</t>
  </si>
  <si>
    <t>Budynek świetlicy w Stefanowie Braczewskim Pierwszym</t>
  </si>
  <si>
    <t>Budynek mieszkalny po byłej szkole w nowej Wsi</t>
  </si>
  <si>
    <t>Budynek w Zapolu- Użytkownik klub sportowy</t>
  </si>
  <si>
    <t>Budynek weterynarii w Brzeźniu</t>
  </si>
  <si>
    <t>Budynek mieszklny (lokatro p. Drzazga i Biblioteka w Kliczkowie Małym</t>
  </si>
  <si>
    <t>Budynek po byłym Przedszkolu w Barczewie</t>
  </si>
  <si>
    <t>Budynek garażu obok Urzędu Gminy</t>
  </si>
  <si>
    <t>Hydrofornia Barczew</t>
  </si>
  <si>
    <t>Hydrofornia Nowa Wieś</t>
  </si>
  <si>
    <t>Hydrofornia Ostrów</t>
  </si>
  <si>
    <t>Oczyszczalnia ścieków w Nowej Wsi (kontener)</t>
  </si>
  <si>
    <t>Budynek Przedszkola w Dębołęce</t>
  </si>
  <si>
    <t>Szalet murowany nad zalewem Próba</t>
  </si>
  <si>
    <t>Budybej mieszkalny w Gozdach (cześć będąca właśnością UG)</t>
  </si>
  <si>
    <t>Budynek po komisarciacie policji w Brzeźniu</t>
  </si>
  <si>
    <t>Budynek Garażowe po komisariacie policji w Brzeźńiu</t>
  </si>
  <si>
    <t>Budynek swietlicy w Dębołęce</t>
  </si>
  <si>
    <t>Budynek mieszklny w Pyszkowei    (pałac)</t>
  </si>
  <si>
    <t>Konstrukcja murowana</t>
  </si>
  <si>
    <t xml:space="preserve">nadzór grupy interwencyjnej, parter okratowany, gaśnice, alarm, </t>
  </si>
  <si>
    <t>Konstrukcja murowana, pokrycie dachowe- papa</t>
  </si>
  <si>
    <t>Konstrukcja murowana, pokrycie dachowe- eternit</t>
  </si>
  <si>
    <t>Konstrukcja murowana, strop drewniany ,pokrycie dachu - dachówka</t>
  </si>
  <si>
    <t>Konstrukcja murowana, strop żelbetowy, pokrycie dachu- eternit</t>
  </si>
  <si>
    <t>Konstrukcja murowana, pokrycie dachu- dachówką</t>
  </si>
  <si>
    <t>Konstrukcja murowana, pokrycie dachu- blacha</t>
  </si>
  <si>
    <t>Konstrukcja murowana, pokrycie dachu- papa</t>
  </si>
  <si>
    <t>Konstrukcja murowana, strop żelbetowy</t>
  </si>
  <si>
    <t>Konstrukcja murowana, strop i dach drewniany, zabytek</t>
  </si>
  <si>
    <t>Konstrukcja murowana, pokrycie dachowe- blacha</t>
  </si>
  <si>
    <t>początek XX w.</t>
  </si>
  <si>
    <t>Budnyki po kółku rolinyczym w Pyszkowie</t>
  </si>
  <si>
    <t>Drukarka OKI ES</t>
  </si>
  <si>
    <t>Drukarka OKI ES4140</t>
  </si>
  <si>
    <t>UPS APC szt. 6</t>
  </si>
  <si>
    <t xml:space="preserve">Zestaw komputerowy </t>
  </si>
  <si>
    <t>Server Lenovo</t>
  </si>
  <si>
    <t xml:space="preserve">Servet Lenovo </t>
  </si>
  <si>
    <t>Urządzenie do backupu</t>
  </si>
  <si>
    <t>Firewall Juniper Networks</t>
  </si>
  <si>
    <t xml:space="preserve">Przełącznik dostępowy Juniper </t>
  </si>
  <si>
    <t>Infomat</t>
  </si>
  <si>
    <t>Zestaw komputerowy Dell</t>
  </si>
  <si>
    <t>Drukarka laserowa Kyocera szt. 2</t>
  </si>
  <si>
    <t>Urządzenie wielofunkcyjne Kyocera</t>
  </si>
  <si>
    <t>Monitor LG Flatron szt. 2</t>
  </si>
  <si>
    <t>Drukarka HP 2055</t>
  </si>
  <si>
    <t>UPS APC</t>
  </si>
  <si>
    <t>Skaner EPSON</t>
  </si>
  <si>
    <t xml:space="preserve">Notebook Toshiba </t>
  </si>
  <si>
    <t>FS LUBLIN</t>
  </si>
  <si>
    <t>SUL35242710071954</t>
  </si>
  <si>
    <t>ESIN575</t>
  </si>
  <si>
    <t>27.09.2001</t>
  </si>
  <si>
    <t>29.09.2012</t>
  </si>
  <si>
    <t>SUL352417X0013999</t>
  </si>
  <si>
    <t>LWX0926</t>
  </si>
  <si>
    <t>19.11.1999</t>
  </si>
  <si>
    <t>JELCZ</t>
  </si>
  <si>
    <t>09855</t>
  </si>
  <si>
    <t>SAE3885</t>
  </si>
  <si>
    <t>04.06.1985</t>
  </si>
  <si>
    <t>STAR</t>
  </si>
  <si>
    <t>LE 14.220 4X4 BB</t>
  </si>
  <si>
    <t>WMAL80ZZ16Y161378</t>
  </si>
  <si>
    <t>ESI55LL</t>
  </si>
  <si>
    <t>06.02.2006</t>
  </si>
  <si>
    <t>TRANSPORTER</t>
  </si>
  <si>
    <t>WV2ZZZZ70ZPH128711</t>
  </si>
  <si>
    <t>22.10.1993</t>
  </si>
  <si>
    <t>ŻUK A15</t>
  </si>
  <si>
    <t>SIS147A</t>
  </si>
  <si>
    <t>02.01.1971</t>
  </si>
  <si>
    <t>ŻUK A15B</t>
  </si>
  <si>
    <t>SAF2705</t>
  </si>
  <si>
    <t>19.12.1987</t>
  </si>
  <si>
    <t>A-156B</t>
  </si>
  <si>
    <t>SUL011111KC523199</t>
  </si>
  <si>
    <t>SIS444K</t>
  </si>
  <si>
    <t>02.01.1990</t>
  </si>
  <si>
    <t>DAEWOO</t>
  </si>
  <si>
    <t>LUBLIN 3524</t>
  </si>
  <si>
    <t>SUL3524271007861</t>
  </si>
  <si>
    <t>ESIL059</t>
  </si>
  <si>
    <t>15.05.2001</t>
  </si>
  <si>
    <t>008GMB2.5/8</t>
  </si>
  <si>
    <t>09405</t>
  </si>
  <si>
    <t>SIS198D</t>
  </si>
  <si>
    <t>07.01.1985</t>
  </si>
  <si>
    <t>ŻUK</t>
  </si>
  <si>
    <t>A15</t>
  </si>
  <si>
    <t>02534</t>
  </si>
  <si>
    <t>SIS237C</t>
  </si>
  <si>
    <t>20.03.1975</t>
  </si>
  <si>
    <t>FORD</t>
  </si>
  <si>
    <t>TRANSIT</t>
  </si>
  <si>
    <t>ESI003100102</t>
  </si>
  <si>
    <t>ESIPE18</t>
  </si>
  <si>
    <t>15.09.1997</t>
  </si>
  <si>
    <t>ŻUK A156B</t>
  </si>
  <si>
    <t>SAF2704</t>
  </si>
  <si>
    <t>02.06.1987</t>
  </si>
  <si>
    <t>10.01.2013</t>
  </si>
  <si>
    <t>VOLKSWAGEN</t>
  </si>
  <si>
    <t>WF0XXXTTFX8C23266</t>
  </si>
  <si>
    <t>ESIGX16</t>
  </si>
  <si>
    <t>11.12.2008</t>
  </si>
  <si>
    <t>SIS573C</t>
  </si>
  <si>
    <t>17.05.1982</t>
  </si>
  <si>
    <t>718660</t>
  </si>
  <si>
    <t>SAG4734</t>
  </si>
  <si>
    <t>06.07.1988</t>
  </si>
  <si>
    <t>Centrum Inicjatyw Obywatelskich w Nowej Wsi</t>
  </si>
  <si>
    <t>alarm, gasnice 3 szt. proszkowe</t>
  </si>
  <si>
    <t>dwór z przełomu XIX/XX wieku, przebudowa w 2010 r.</t>
  </si>
  <si>
    <t>98-275 Brzeźnio, Nowa Wieś 36</t>
  </si>
  <si>
    <t>Konstrukcja murowano- drewniana, pokrycie dachowe- blachodachówka</t>
  </si>
  <si>
    <t>Notebook HP 4710S</t>
  </si>
  <si>
    <t>Monitor Fatron 19 W19465-BF 2 szt.</t>
  </si>
  <si>
    <t>Projektor BENQ N600 DLF</t>
  </si>
  <si>
    <t>Zestaw LDM SAS 18</t>
  </si>
  <si>
    <t>Mikrofon bezprzewodowy SHURE PGX-24E 2.szt</t>
  </si>
  <si>
    <t>brak</t>
  </si>
  <si>
    <t>W budynku OSP</t>
  </si>
  <si>
    <t>ul. Wspólna 45</t>
  </si>
  <si>
    <t>Liczba pracowników: 6</t>
  </si>
  <si>
    <t>zestaw komputerowy OPTIMUS</t>
  </si>
  <si>
    <t>urządzenie wielofunkcyjne OKI MB 460</t>
  </si>
  <si>
    <t>zestaw komputerowy INVAR</t>
  </si>
  <si>
    <t>projektor multimedialny ACER 1570 P1101</t>
  </si>
  <si>
    <t>Liczba pracowników: 41</t>
  </si>
  <si>
    <t xml:space="preserve">Budynek szkolny i budynki mieszkalne </t>
  </si>
  <si>
    <t>gaśnice - 8, alarm w pracowni komputerowe</t>
  </si>
  <si>
    <t>98-275 Brzeźnio, ul. Szkolna2</t>
  </si>
  <si>
    <t>Budynek szkolny</t>
  </si>
  <si>
    <t>gaśnice - 10, hydranty - 2</t>
  </si>
  <si>
    <t>W budynku SP w Barczewie</t>
  </si>
  <si>
    <t>Budynek należy do UG</t>
  </si>
  <si>
    <t>Liczba pracowników: 3</t>
  </si>
  <si>
    <t>Budynek Szkoły Podstawowej</t>
  </si>
  <si>
    <t>gaśnice, hydrant, czujniki</t>
  </si>
  <si>
    <t>Kliczków Wielki 45 A 98-275 Brzeźnio</t>
  </si>
  <si>
    <t>Konstrukcja murowano- drewniana, pokrycie dachowe- blacha</t>
  </si>
  <si>
    <t>RM Panasonic</t>
  </si>
  <si>
    <t>Telewozor Panasonic TLCD</t>
  </si>
  <si>
    <t>Telewizor Samsung</t>
  </si>
  <si>
    <t>Tablica interaktywna</t>
  </si>
  <si>
    <t>alarm, kraty w dwóch oknach</t>
  </si>
  <si>
    <t>Barczew 2, 98-275 Brzeźnio</t>
  </si>
  <si>
    <t>Konstrukcja murowana, ściany zewnętrzne murowane z cegły pełnej, stropodach ocieplony wełną mineralną, obróbki z blachy, pokrycie dachowe- papa</t>
  </si>
  <si>
    <t xml:space="preserve"> Budynek szkolny parterowy</t>
  </si>
  <si>
    <t>komputer</t>
  </si>
  <si>
    <t>drukarka</t>
  </si>
  <si>
    <t xml:space="preserve">drukarka </t>
  </si>
  <si>
    <t>radiomagnetofon</t>
  </si>
  <si>
    <t>ul.Szkolna 2B 98-275 Brzeźnio</t>
  </si>
  <si>
    <t xml:space="preserve">Budynek przedszkolny           </t>
  </si>
  <si>
    <t xml:space="preserve">Drukarka HP </t>
  </si>
  <si>
    <t>Kopiarka Kyocera</t>
  </si>
  <si>
    <t>lata 50-60</t>
  </si>
  <si>
    <t>Konstrukcja murowana, stropy żelbetowe, pokrycie dachowe- papa</t>
  </si>
  <si>
    <t>Ostrów 21, 98-275 Brzeźnio</t>
  </si>
  <si>
    <t>ZESTAW TELEWIZYJNY LG</t>
  </si>
  <si>
    <t>URZĄDZENIE WIELOFUNKCYJNE  HP CM23</t>
  </si>
  <si>
    <t>NOTBOOK HP47/05</t>
  </si>
  <si>
    <t>NOTBOOK HP45/03</t>
  </si>
  <si>
    <t xml:space="preserve">APARAT CYFROWY </t>
  </si>
  <si>
    <t>alarm, drzwi antywłamaniowe, gaśnice</t>
  </si>
  <si>
    <t>alarm, kraty w oknach, gaśnice</t>
  </si>
  <si>
    <t>A-15</t>
  </si>
  <si>
    <t>SIS580C</t>
  </si>
  <si>
    <t>27.11.1978</t>
  </si>
  <si>
    <t>1. Urząd Gminy w Brzeźniu</t>
  </si>
  <si>
    <t>12.12.1995</t>
  </si>
  <si>
    <t>SUS1142CA50010450</t>
  </si>
  <si>
    <t>Autosan</t>
  </si>
  <si>
    <t>Budynek świetlicy w Rembowie</t>
  </si>
  <si>
    <t xml:space="preserve">Zespół Szkół im. Wacławy Matusiaka w Brzeźniu </t>
  </si>
  <si>
    <t>Konstrukcja murowana, pokrycie dachowe-  stropodach</t>
  </si>
  <si>
    <t xml:space="preserve">Budynek mieszkalny w Nowej Wsi   </t>
  </si>
  <si>
    <t>Hydrofornia Brzeźnio</t>
  </si>
  <si>
    <t>Hydrofornia Krzaki</t>
  </si>
  <si>
    <t>Hydrofornia Kliczków Kolonia</t>
  </si>
  <si>
    <t>Cześć budynku (ośrodek zdrowia w Brzeźniu)</t>
  </si>
  <si>
    <t>ESINT61</t>
  </si>
  <si>
    <t>Przepompownia wody w Pyszkowie (kontener)</t>
  </si>
  <si>
    <t>Komunalny Dom Pogrzebowy w Brzeźniu</t>
  </si>
  <si>
    <t>OSP Gozdy</t>
  </si>
  <si>
    <t>OSP Zapole</t>
  </si>
  <si>
    <t>OSP Kliczków Mały</t>
  </si>
  <si>
    <t>OSP Krzaki</t>
  </si>
  <si>
    <t>OSP Kliczków Wielki</t>
  </si>
  <si>
    <t>OSP Gęsina</t>
  </si>
  <si>
    <t>OSP Pyszków</t>
  </si>
  <si>
    <t>OSP Ostrów</t>
  </si>
  <si>
    <t xml:space="preserve">OSP Barczew </t>
  </si>
  <si>
    <t>OSP Nowa Wieś</t>
  </si>
  <si>
    <t xml:space="preserve"> SPECJALNY POŻARNICZY</t>
  </si>
  <si>
    <t>OSOBOWY</t>
  </si>
  <si>
    <t>SPRECJALNY CIĘŻAROWY</t>
  </si>
  <si>
    <t>DAEWOO- Lublin</t>
  </si>
  <si>
    <t>SUL352417YD069146</t>
  </si>
  <si>
    <t>ESI H301</t>
  </si>
  <si>
    <t>SPECJALNY POŻARNICZY</t>
  </si>
  <si>
    <t>31.10.2000</t>
  </si>
  <si>
    <t>RADIOMAGNETOFON CD</t>
  </si>
  <si>
    <t>PROJEKTOR EPSON</t>
  </si>
  <si>
    <t>TABLICA INTERAKTYWNA</t>
  </si>
  <si>
    <t>URZADZENIE WIELOFUNKCYJNE</t>
  </si>
  <si>
    <t>Drukarka epson B510 dn</t>
  </si>
  <si>
    <t>Budynek stróżówki w Zwierzyńcu</t>
  </si>
  <si>
    <t>Budynek mieszkalny w Nowej Wsi               (lokator p. Kołodziejczyk)</t>
  </si>
  <si>
    <t>Budynek mieszklany po byłe szkole w Gozdach</t>
  </si>
  <si>
    <t>Przebieg</t>
  </si>
  <si>
    <t>Suma ubezpieczenia (brutto)</t>
  </si>
  <si>
    <t>17 000 zł (w tym wyposażenie dodatkowe 8.400 zł)</t>
  </si>
  <si>
    <t>Właściciel:                           Urząd Gminy Brzeźnio,           ul. Wspólna 44,                98-275 Brzeźnio,             Regon: 000535468</t>
  </si>
  <si>
    <t>Użytkownik:                           Zakład Gospodarki Komunalnej w Brzeźniu,           ul. Sieradzka 8,               98-275 Brzeźnio,             Regon: 731000758</t>
  </si>
  <si>
    <t>Właściciel pojazdu:            Urząd Gminy Brzeźnio,   ul. Wspólna 44,            98-275 Brzeźnio</t>
  </si>
  <si>
    <t>Użytkownik pojazdu: Ochotnicza Straż Pożarna,                        ul. Wspólna 45,               98-275 Brzeźnio,             Regon: 731029118</t>
  </si>
  <si>
    <t>Użytkownik:                   Ochotnicza Straż Pożarna w Brzeźniu,                      ul. Wspólna 45,                 98-275 Brzeźnio,                Regon: 731029118</t>
  </si>
  <si>
    <t>ciągnik  rolniczy</t>
  </si>
  <si>
    <t>POMOT</t>
  </si>
  <si>
    <t>T546/A</t>
  </si>
  <si>
    <t>ESIYC15</t>
  </si>
  <si>
    <t>przyczepa ciężarowa rolnicza - asenizacyjna</t>
  </si>
  <si>
    <t>ZETOR</t>
  </si>
  <si>
    <t>B/N</t>
  </si>
  <si>
    <t>Publiczna Szkoła Podstawowa im. Jana Pawła II w Kliczkowie Wielkim</t>
  </si>
  <si>
    <t>7. Publiczna Szkoła Podstawowa im. Jana Pawła II w Kliczkowie Wielkim</t>
  </si>
  <si>
    <t>Szkoła Podstawowa im. Zbigniewa Świętochowskiego w Barczewie</t>
  </si>
  <si>
    <t>Publiczne Przedszkole im. Przyjaciół Kubusia Puchatka w Brzeźniu</t>
  </si>
  <si>
    <t>8. Szkoła Podstawowa im. Zbigniewa Świętochowskiego w Barczewie</t>
  </si>
  <si>
    <t>9. Publiczne Przedszkole im. Przyjaciół Kubusia Puchatka w Brzeźniu</t>
  </si>
  <si>
    <t>Drukarka OKI B431DN</t>
  </si>
  <si>
    <t>Mikser EFX-8 SPIRIT Soundcraft</t>
  </si>
  <si>
    <t>Laptop Acer</t>
  </si>
  <si>
    <t>Laptop Samsung</t>
  </si>
  <si>
    <t>Ogrodzenie z płyt betonowych wraz z bramą metalową placu za budynkiem Urzędu Gminy Brzeźnio</t>
  </si>
  <si>
    <t>98-275 Brzeźnio, ul. Współna 44</t>
  </si>
  <si>
    <t>Urządzenie wielofunkcyjne</t>
  </si>
  <si>
    <t>Drukarka OKI B431</t>
  </si>
  <si>
    <t>Drukarka Canon A3</t>
  </si>
  <si>
    <t>3a.</t>
  </si>
  <si>
    <t>3b.</t>
  </si>
  <si>
    <t>Barczew 2</t>
  </si>
  <si>
    <t>W budynku Szkoły Podstawowej</t>
  </si>
  <si>
    <t>Filia Gminnej Biblioteki Publicznej w Barczewie</t>
  </si>
  <si>
    <t>Filia Gminnej Biblioteki Publicznej w Kliczkowie Małym</t>
  </si>
  <si>
    <t>Kliczków Mały 15</t>
  </si>
  <si>
    <t>W budynku gminnym</t>
  </si>
  <si>
    <t>drukarka laserowa HP color JPRO200</t>
  </si>
  <si>
    <t>zestaw komputerowy PC ADAX</t>
  </si>
  <si>
    <t>3a. Filia Gminnej Biblioteki Publicznej w Barczewie</t>
  </si>
  <si>
    <t>3b. Filia Gminnej Biblioteki Publicznej w Kliczkowie Małym</t>
  </si>
  <si>
    <t>3a</t>
  </si>
  <si>
    <t>3b</t>
  </si>
  <si>
    <t>Kopmuter DELL Vostro 270SFF</t>
  </si>
  <si>
    <t>Urządzenie bizhub 224e, nr fabryczny A61H021006412
- umowa dzierżawy, właściciel: DAMBIS S.C. Witold Balcerowski, Jarosław Sęk, ul. Mielczarskiego 1a, 97-400 Belchatów, NIP: 769 17 77 053, Regon: 590592220</t>
  </si>
  <si>
    <t>ubezpieczenie od 01.01.2016</t>
  </si>
  <si>
    <t>notebook</t>
  </si>
  <si>
    <t>Aparat fotograficzny Nikon D5100 Body + obiektyw 18</t>
  </si>
  <si>
    <t>Aparat fotograficzny Nikon D90 Body + obiektyw AF-S DX 18-105</t>
  </si>
  <si>
    <t>ubezp. od 01.01.2016</t>
  </si>
  <si>
    <t>Tablica interaktywna +projektor</t>
  </si>
  <si>
    <t>Laptop HP</t>
  </si>
  <si>
    <t>Tablica interaktywna Qomo</t>
  </si>
  <si>
    <t>Projektor Optoma X3065T</t>
  </si>
  <si>
    <t>Tablica interaktywna myBoard 84+projektor BenQ819St</t>
  </si>
  <si>
    <t xml:space="preserve"> Tablica interaktzwna z projektorem</t>
  </si>
  <si>
    <t>Notebook Samsung</t>
  </si>
  <si>
    <t>Komputer Lenovo b590</t>
  </si>
  <si>
    <t>Aparat fotograficzny Canon</t>
  </si>
  <si>
    <t>Drukarka 2 szt.</t>
  </si>
  <si>
    <t>Zestaw komputerowy 25 szt.</t>
  </si>
  <si>
    <t xml:space="preserve">Notebook 10 szt. </t>
  </si>
  <si>
    <t>Gminny Ośrodek Pomocy Społecznej</t>
  </si>
  <si>
    <t>12.</t>
  </si>
  <si>
    <t>Gminny Ośrodek Pomocy Społecznej w Brzeźniu</t>
  </si>
  <si>
    <t>12. Gminny Ośrodek Pomocy Społecznej w Brzeźniu</t>
  </si>
  <si>
    <t>Zestaw komputerowy DELL</t>
  </si>
  <si>
    <t>Serwer NAS RS 814</t>
  </si>
  <si>
    <t>Serwer HPML 110G7</t>
  </si>
  <si>
    <t>Zestaw komputerowy DELL Vostro 260</t>
  </si>
  <si>
    <t>Drukarka HPLJP160</t>
  </si>
  <si>
    <t>Niszczarka OPUS CS 2418CD</t>
  </si>
  <si>
    <t>Zestaw kopmuterowy DELL Vostro 270SFF</t>
  </si>
  <si>
    <t>Terminal mobilny Acer B113</t>
  </si>
  <si>
    <t>Drukarka Canon L BP 6670</t>
  </si>
  <si>
    <t>Komputer NTT Business WA 800W</t>
  </si>
  <si>
    <t>Urzadzenie wielofunkcyjne Samsung SL- M2875ND</t>
  </si>
  <si>
    <t>UPS GT Power Box LCD 650VA</t>
  </si>
  <si>
    <t>Sposób obliczenia wartości odtworzeniowej = budynki administracyjne, budynki szkolne, hale sportowe - 3 460,00 zł/m2, budynki mieszkalne - 2 768,00 zł /m2, świetlice, remizy OSP - 2 076,00 zł/m2, budynki gospodarcze - 1 384,00 zł/m1</t>
  </si>
  <si>
    <t>01.01.2016 01.01.2017 01.01.2018</t>
  </si>
  <si>
    <t>31.12.2016 31.12.2017 31.12.2018</t>
  </si>
  <si>
    <t>16.05.2016 16.05.2017 16.05.2018</t>
  </si>
  <si>
    <t>15.05.2017 15.05.2018 15.05.2019</t>
  </si>
  <si>
    <t>21.09.2016 21.09.2017 21.09.2018</t>
  </si>
  <si>
    <t>20.09.2017 20.09.2018 20.09.2019</t>
  </si>
  <si>
    <t>17.11.2015 17.11.2016 17.11.2017</t>
  </si>
  <si>
    <t>16.11.2016 16.11.2017 16.11.2018</t>
  </si>
  <si>
    <t>14.05.2016 14.05.2017 14.05.2018</t>
  </si>
  <si>
    <t>13.05.2017 13.05.2018 13.05.2019</t>
  </si>
  <si>
    <t>27.07.2016 27.07.2017 27.07.2018</t>
  </si>
  <si>
    <t>26.07.2017 26.07.2018 26.07.2019</t>
  </si>
  <si>
    <t xml:space="preserve">23.01.2016 23.01.2017 23.01.2018 </t>
  </si>
  <si>
    <t xml:space="preserve">22.01.2017 22.01.2018 22.01.2019 </t>
  </si>
  <si>
    <t>05.03.2016 05.03.2017 05.03.2018</t>
  </si>
  <si>
    <t>04.03.2017 04.03.2018 04.03.2019</t>
  </si>
  <si>
    <t>30.01.2016 30.01.2017 30.01.2018</t>
  </si>
  <si>
    <t>29.01.2017 29.01.2018 29.01.2019</t>
  </si>
  <si>
    <t>18.05.2016 18.05.2017 18.05.2018</t>
  </si>
  <si>
    <t>17.05.2017 17.05.2018 17.05.2019</t>
  </si>
  <si>
    <t>12.03.2016  12.03.2017 12.03.2018</t>
  </si>
  <si>
    <t>11.03.2017 11.03.2018 11.03.2019</t>
  </si>
  <si>
    <t>08.12.2015 08.12.2016 08.12.2017</t>
  </si>
  <si>
    <t>07.12.2016 07.12.2017 07.12.2018</t>
  </si>
  <si>
    <t>02.10.2016 02.10.2017 02.10.2018</t>
  </si>
  <si>
    <t>01.10.2017 01.10.2018 01.10.2019</t>
  </si>
  <si>
    <t>cesja na WFOŚiGW</t>
  </si>
  <si>
    <t>nie został zakwalifikowany</t>
  </si>
  <si>
    <t xml:space="preserve">Przepompownie ścieków:                          1.Przepompownia  ul. Spacerowa                                      2. Przepompownia ul. Wspólna                      3. Przepompownia ul. Topolowa/Spółdzielcza                   4.Przepompownia przy oczyszczalni                   </t>
  </si>
  <si>
    <t>Oczyszalnia ścieków w Brzeźniu: budynek techniczny, budynek techniczno socjalny, agregat prądotwórczy, ogrodzenie i oświetlenie terenu, w budynku i na terenie alarm i monitoring</t>
  </si>
  <si>
    <t>Boisko wraz z oświetleniem w Brzeźniu (przy Zespole Szkół)</t>
  </si>
  <si>
    <t>cesja WFOŚIGW</t>
  </si>
  <si>
    <t>Kserokopiarka KYOCERA TASK ALFA 2551 CI</t>
  </si>
  <si>
    <t>Projektor NETZ N300XS</t>
  </si>
  <si>
    <t>Komputer DELL VOSTRO</t>
  </si>
  <si>
    <t>Komputer HP PROBOOK 450</t>
  </si>
  <si>
    <t>Komputer HP PROBOOK 450 z drukarką mobilną HP Office JET 100 z komplecie</t>
  </si>
  <si>
    <t>Komputer HP PROBOOK 430</t>
  </si>
  <si>
    <t>65 zestawów x 3062,70 zł</t>
  </si>
  <si>
    <t>Jednostka centralna zestawu komputerowego wraz z monitorem, myszką i klawiaturą wraz z oprogramowaniem (system operacyjny, program ochrony rodzicielskiej, program antywirusowy, pakiet biurowy) dla gospodarstw domowych</t>
  </si>
  <si>
    <t>17.09.2016 17.09.2017 17.09.2018</t>
  </si>
  <si>
    <t>16.09.2017 16.09.2018 16.09.2019</t>
  </si>
  <si>
    <t>Załącznik nr 5. Wykaz szkód</t>
  </si>
  <si>
    <t>Rok</t>
  </si>
  <si>
    <t>Wypłacone odszkodowanie</t>
  </si>
  <si>
    <t>brak szkód</t>
  </si>
  <si>
    <t>Załącznik nr 4. Wykaz środków trwałych</t>
  </si>
  <si>
    <t>Załącznik nr 3. Wykaz pojazdów</t>
  </si>
  <si>
    <t>Załącznik nr 2. Wykaz sprzętu elektronicznego</t>
  </si>
  <si>
    <t>Załącznik nr 1. Wykaz budynków i budowli</t>
  </si>
  <si>
    <t>Ryzyko</t>
  </si>
  <si>
    <t>szyby</t>
  </si>
  <si>
    <t xml:space="preserve">deszcz nawalny - zalanie pomieszczeń </t>
  </si>
  <si>
    <t>OC dróg</t>
  </si>
  <si>
    <t>kradzież z włamaniem - włazy</t>
  </si>
  <si>
    <t>kradzież z włamaniem - kompresor, uszkodzone drzwi</t>
  </si>
  <si>
    <t>uszkodzona rynna i daszek</t>
  </si>
  <si>
    <t>uszkodzony stojak rowerowy</t>
  </si>
  <si>
    <t>kradzież z włamaniem - deski betonowe w przęsłach ogrodzeniowych</t>
  </si>
  <si>
    <t xml:space="preserve">uszkodzenie komputera wskutek przepięcia </t>
  </si>
  <si>
    <t>przepięcie - uszkodzenie centrali switch, routera</t>
  </si>
  <si>
    <t>Drukarka</t>
  </si>
  <si>
    <t>Notebook 4 szt. x 3648,18 zł</t>
  </si>
  <si>
    <t>Komputer 11 szt. x 2825,00</t>
  </si>
  <si>
    <t>DVD</t>
  </si>
  <si>
    <t>Komputer - 11 szt.</t>
  </si>
  <si>
    <t xml:space="preserve">Projektor </t>
  </si>
  <si>
    <t>Przystawka interaktywna</t>
  </si>
  <si>
    <t>Projektor</t>
  </si>
  <si>
    <t>Notebook - 4 szt.</t>
  </si>
  <si>
    <t>radioodtwarzacz Philips</t>
  </si>
  <si>
    <t>Laptop z oprogramowaniem</t>
  </si>
  <si>
    <t>NOTBOOK</t>
  </si>
  <si>
    <t>09.11.2015 09.11.2016 09.11.2017</t>
  </si>
  <si>
    <t>08.11.2016 08.11.2017 08.11.2018</t>
  </si>
  <si>
    <t xml:space="preserve"> 13.11.2015 13.11.2016 13.11.2017</t>
  </si>
  <si>
    <t>12.11.2016 12.11.2017 12.11.2018</t>
  </si>
  <si>
    <t>15.10.2016 15.10.2017 15.10.2018</t>
  </si>
  <si>
    <t>14.10.2017 14.10.2018 14.10.2019</t>
  </si>
  <si>
    <t>29.10.2016 29.10.2017 29.10.2018</t>
  </si>
  <si>
    <t>28.10.2017 28.10.2018 28.10.2019</t>
  </si>
  <si>
    <t>09.05.2016 09.05.2017 09.05.2018</t>
  </si>
  <si>
    <t>08.05.2017 08.05.2018 08.05.2019</t>
  </si>
  <si>
    <t>16.10.2016 16.10.2017 16.10.2018</t>
  </si>
  <si>
    <t>15.10.2017 15.10.2018 15.10.2019</t>
  </si>
  <si>
    <t>16.02.2016 16.02.2017 16.02.2018</t>
  </si>
  <si>
    <t>15.02.2017 15.02.2018 15.02.2019</t>
  </si>
  <si>
    <t>12.02.2016 12.02.2017 12.02.2018</t>
  </si>
  <si>
    <t>11.02.2017 11.02.2018 11.02.2019</t>
  </si>
  <si>
    <t>06.01.2016 06.01.2017 06.01.2018</t>
  </si>
  <si>
    <t>05.01.2017 05.01.2018 05.01.2019</t>
  </si>
  <si>
    <t>18.08.2016 18.08.2017 18.08.2018</t>
  </si>
  <si>
    <t>17.08.2017 17.08.2018 17.08.2019</t>
  </si>
  <si>
    <t>Łącznie sprzęt stacjonarny</t>
  </si>
  <si>
    <t>Łącznie sprzęt przenośny</t>
  </si>
  <si>
    <t>JCB</t>
  </si>
  <si>
    <t>koparko-ładowarka</t>
  </si>
  <si>
    <t>09.01.2016 09.01.2017 09.01.2018</t>
  </si>
  <si>
    <t>08.01.2017 08.01.2018 08.01.2019</t>
  </si>
  <si>
    <t>18.01.2016 18.01.2017 18.01.2018</t>
  </si>
  <si>
    <t>17.01.2017 17.01.2018 17.01.2019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</si>
</sst>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_-* #,##0.00\ [$zł-415]_-;\-* #,##0.00\ [$zł-415]_-;_-* &quot;-&quot;??\ [$zł-415]_-;_-@_-"/>
    <numFmt numFmtId="167" formatCode="_-* #,##0\ [$zł-415]_-;\-* #,##0\ [$zł-415]_-;_-* &quot;-&quot;??\ [$zł-415]_-;_-@_-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9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i/>
      <u/>
      <sz val="10"/>
      <name val="Tahoma"/>
      <family val="2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5"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4" fontId="3" fillId="7" borderId="1" xfId="0" applyNumberFormat="1" applyFont="1" applyFill="1" applyBorder="1" applyAlignment="1">
      <alignment horizontal="center" vertical="center" wrapText="1"/>
    </xf>
    <xf numFmtId="44" fontId="3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7" borderId="1" xfId="0" applyFont="1" applyFill="1" applyBorder="1"/>
    <xf numFmtId="44" fontId="3" fillId="7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44" fontId="1" fillId="6" borderId="4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 vertical="center"/>
    </xf>
    <xf numFmtId="4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 wrapText="1"/>
    </xf>
    <xf numFmtId="44" fontId="9" fillId="5" borderId="1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4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164" fontId="9" fillId="5" borderId="2" xfId="0" applyNumberFormat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right" vertical="center"/>
    </xf>
    <xf numFmtId="44" fontId="9" fillId="5" borderId="2" xfId="0" applyNumberFormat="1" applyFont="1" applyFill="1" applyBorder="1" applyAlignment="1">
      <alignment horizontal="right"/>
    </xf>
    <xf numFmtId="164" fontId="9" fillId="5" borderId="2" xfId="0" applyNumberFormat="1" applyFont="1" applyFill="1" applyBorder="1" applyAlignment="1">
      <alignment horizontal="right"/>
    </xf>
    <xf numFmtId="0" fontId="13" fillId="5" borderId="2" xfId="0" applyFont="1" applyFill="1" applyBorder="1"/>
    <xf numFmtId="0" fontId="13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horizontal="right" vertical="center" wrapText="1"/>
    </xf>
    <xf numFmtId="2" fontId="1" fillId="0" borderId="0" xfId="0" applyNumberFormat="1" applyFont="1"/>
    <xf numFmtId="44" fontId="1" fillId="0" borderId="0" xfId="0" applyNumberFormat="1" applyFont="1" applyAlignment="1">
      <alignment vertical="center"/>
    </xf>
    <xf numFmtId="44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164" fontId="2" fillId="0" borderId="0" xfId="0" applyNumberFormat="1" applyFont="1" applyFill="1" applyAlignment="1">
      <alignment horizontal="right" vertical="center"/>
    </xf>
    <xf numFmtId="4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 vertical="center" textRotation="180"/>
    </xf>
    <xf numFmtId="0" fontId="1" fillId="0" borderId="0" xfId="0" applyFont="1" applyFill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44" fontId="9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4" fontId="1" fillId="6" borderId="1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44" fontId="2" fillId="6" borderId="1" xfId="0" applyNumberFormat="1" applyFont="1" applyFill="1" applyBorder="1" applyAlignment="1">
      <alignment vertical="center" wrapText="1"/>
    </xf>
    <xf numFmtId="44" fontId="14" fillId="0" borderId="1" xfId="0" applyNumberFormat="1" applyFont="1" applyBorder="1" applyAlignment="1">
      <alignment vertical="center"/>
    </xf>
    <xf numFmtId="44" fontId="3" fillId="5" borderId="2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9" fillId="5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5" fillId="0" borderId="0" xfId="0" applyFont="1"/>
    <xf numFmtId="4" fontId="15" fillId="0" borderId="0" xfId="0" applyNumberFormat="1" applyFont="1"/>
    <xf numFmtId="0" fontId="1" fillId="0" borderId="8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" fontId="1" fillId="0" borderId="0" xfId="0" applyNumberFormat="1" applyFont="1" applyFill="1"/>
    <xf numFmtId="164" fontId="1" fillId="0" borderId="1" xfId="0" applyNumberFormat="1" applyFont="1" applyBorder="1" applyAlignment="1">
      <alignment vertical="center" wrapText="1"/>
    </xf>
    <xf numFmtId="165" fontId="1" fillId="0" borderId="0" xfId="0" applyNumberFormat="1" applyFont="1"/>
    <xf numFmtId="164" fontId="9" fillId="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166" fontId="1" fillId="6" borderId="1" xfId="0" applyNumberFormat="1" applyFont="1" applyFill="1" applyBorder="1" applyAlignment="1">
      <alignment horizontal="right" vertical="center" wrapText="1"/>
    </xf>
    <xf numFmtId="166" fontId="9" fillId="5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166" fontId="3" fillId="5" borderId="2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vertical="center" wrapText="1"/>
    </xf>
    <xf numFmtId="166" fontId="1" fillId="0" borderId="7" xfId="1" applyNumberFormat="1" applyFont="1" applyFill="1" applyBorder="1" applyAlignment="1">
      <alignment vertical="center" wrapText="1"/>
    </xf>
    <xf numFmtId="166" fontId="9" fillId="5" borderId="2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2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4" fontId="14" fillId="6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6" fillId="0" borderId="0" xfId="0" applyFont="1"/>
    <xf numFmtId="0" fontId="2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4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4" fillId="6" borderId="6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44" fontId="14" fillId="6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/>
    </xf>
    <xf numFmtId="166" fontId="14" fillId="0" borderId="7" xfId="0" applyNumberFormat="1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4" fillId="0" borderId="8" xfId="1" applyFont="1" applyFill="1" applyBorder="1" applyAlignment="1">
      <alignment vertical="center" wrapText="1"/>
    </xf>
    <xf numFmtId="44" fontId="14" fillId="0" borderId="12" xfId="1" applyFont="1" applyFill="1" applyBorder="1" applyAlignment="1">
      <alignment vertical="center" wrapText="1"/>
    </xf>
    <xf numFmtId="44" fontId="14" fillId="0" borderId="1" xfId="1" applyFont="1" applyFill="1" applyBorder="1" applyAlignment="1">
      <alignment vertical="center" wrapText="1"/>
    </xf>
    <xf numFmtId="44" fontId="14" fillId="0" borderId="18" xfId="1" applyFont="1" applyFill="1" applyBorder="1" applyAlignment="1">
      <alignment vertical="center" wrapText="1"/>
    </xf>
    <xf numFmtId="44" fontId="14" fillId="0" borderId="19" xfId="1" applyFont="1" applyFill="1" applyBorder="1" applyAlignment="1">
      <alignment vertical="center" wrapText="1"/>
    </xf>
    <xf numFmtId="44" fontId="14" fillId="0" borderId="5" xfId="1" applyFont="1" applyFill="1" applyBorder="1" applyAlignment="1">
      <alignment vertical="center" wrapText="1"/>
    </xf>
    <xf numFmtId="44" fontId="14" fillId="0" borderId="1" xfId="1" applyFont="1" applyFill="1" applyBorder="1"/>
    <xf numFmtId="44" fontId="1" fillId="0" borderId="8" xfId="1" applyFont="1" applyFill="1" applyBorder="1" applyAlignment="1">
      <alignment vertical="center" wrapText="1"/>
    </xf>
    <xf numFmtId="44" fontId="1" fillId="0" borderId="8" xfId="1" applyFont="1" applyFill="1" applyBorder="1" applyAlignment="1">
      <alignment horizontal="right" vertical="center" wrapText="1"/>
    </xf>
    <xf numFmtId="44" fontId="1" fillId="0" borderId="12" xfId="1" applyFont="1" applyFill="1" applyBorder="1" applyAlignment="1">
      <alignment horizontal="right" vertical="center" wrapText="1"/>
    </xf>
    <xf numFmtId="44" fontId="1" fillId="0" borderId="7" xfId="1" applyFont="1" applyFill="1" applyBorder="1" applyAlignment="1">
      <alignment vertical="center" wrapText="1"/>
    </xf>
    <xf numFmtId="44" fontId="1" fillId="0" borderId="20" xfId="1" applyFont="1" applyFill="1" applyBorder="1" applyAlignment="1">
      <alignment vertical="center" wrapText="1"/>
    </xf>
    <xf numFmtId="8" fontId="1" fillId="0" borderId="20" xfId="1" applyNumberFormat="1" applyFont="1" applyFill="1" applyBorder="1" applyAlignment="1">
      <alignment vertical="center" wrapText="1"/>
    </xf>
    <xf numFmtId="44" fontId="1" fillId="0" borderId="1" xfId="1" applyFont="1" applyBorder="1" applyAlignment="1">
      <alignment horizontal="right" vertical="center"/>
    </xf>
    <xf numFmtId="44" fontId="9" fillId="5" borderId="1" xfId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44" fontId="1" fillId="6" borderId="1" xfId="1" applyFont="1" applyFill="1" applyBorder="1" applyAlignment="1">
      <alignment horizontal="right" vertical="center" wrapText="1"/>
    </xf>
    <xf numFmtId="44" fontId="14" fillId="0" borderId="1" xfId="1" applyFont="1" applyBorder="1" applyAlignment="1">
      <alignment horizontal="right" vertical="center"/>
    </xf>
    <xf numFmtId="44" fontId="1" fillId="0" borderId="1" xfId="1" applyFont="1" applyBorder="1" applyAlignment="1">
      <alignment horizontal="right"/>
    </xf>
    <xf numFmtId="0" fontId="23" fillId="0" borderId="0" xfId="0" applyFont="1" applyAlignment="1">
      <alignment horizontal="right"/>
    </xf>
    <xf numFmtId="4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8" fontId="1" fillId="6" borderId="1" xfId="0" applyNumberFormat="1" applyFont="1" applyFill="1" applyBorder="1" applyAlignment="1">
      <alignment vertical="center"/>
    </xf>
    <xf numFmtId="0" fontId="1" fillId="6" borderId="0" xfId="0" applyFont="1" applyFill="1"/>
    <xf numFmtId="0" fontId="6" fillId="6" borderId="0" xfId="0" applyFont="1" applyFill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/>
    <xf numFmtId="0" fontId="2" fillId="6" borderId="11" xfId="0" applyFont="1" applyFill="1" applyBorder="1" applyAlignment="1">
      <alignment vertical="center"/>
    </xf>
    <xf numFmtId="0" fontId="2" fillId="6" borderId="0" xfId="0" applyFont="1" applyFill="1"/>
    <xf numFmtId="0" fontId="24" fillId="0" borderId="0" xfId="0" applyFont="1"/>
    <xf numFmtId="0" fontId="22" fillId="0" borderId="0" xfId="0" applyFont="1"/>
    <xf numFmtId="44" fontId="22" fillId="0" borderId="0" xfId="0" applyNumberFormat="1" applyFont="1"/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44" fontId="22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165" fontId="26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44" fontId="1" fillId="0" borderId="21" xfId="1" applyFont="1" applyFill="1" applyBorder="1" applyAlignment="1">
      <alignment vertical="center" wrapText="1"/>
    </xf>
    <xf numFmtId="44" fontId="1" fillId="0" borderId="22" xfId="1" applyFont="1" applyFill="1" applyBorder="1" applyAlignment="1">
      <alignment horizontal="right" vertical="center" wrapText="1"/>
    </xf>
    <xf numFmtId="44" fontId="14" fillId="0" borderId="6" xfId="1" applyFont="1" applyFill="1" applyBorder="1" applyAlignment="1">
      <alignment horizontal="right"/>
    </xf>
    <xf numFmtId="8" fontId="14" fillId="0" borderId="6" xfId="1" applyNumberFormat="1" applyFont="1" applyFill="1" applyBorder="1" applyAlignment="1">
      <alignment horizontal="right"/>
    </xf>
    <xf numFmtId="44" fontId="1" fillId="0" borderId="23" xfId="1" applyFont="1" applyFill="1" applyBorder="1" applyAlignment="1">
      <alignment vertical="center" wrapText="1"/>
    </xf>
    <xf numFmtId="44" fontId="1" fillId="0" borderId="23" xfId="1" applyFont="1" applyFill="1" applyBorder="1" applyAlignment="1">
      <alignment horizontal="right" vertical="center" wrapText="1"/>
    </xf>
    <xf numFmtId="164" fontId="9" fillId="5" borderId="6" xfId="0" applyNumberFormat="1" applyFont="1" applyFill="1" applyBorder="1" applyAlignment="1">
      <alignment horizontal="right" vertical="center" wrapText="1"/>
    </xf>
    <xf numFmtId="44" fontId="1" fillId="0" borderId="18" xfId="1" applyFont="1" applyFill="1" applyBorder="1" applyAlignment="1">
      <alignment vertical="center" wrapText="1"/>
    </xf>
    <xf numFmtId="44" fontId="1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44" fontId="14" fillId="6" borderId="1" xfId="0" applyNumberFormat="1" applyFont="1" applyFill="1" applyBorder="1" applyAlignment="1">
      <alignment vertical="center"/>
    </xf>
    <xf numFmtId="0" fontId="1" fillId="6" borderId="0" xfId="0" applyFont="1" applyFill="1" applyAlignment="1">
      <alignment horizontal="right"/>
    </xf>
    <xf numFmtId="0" fontId="1" fillId="6" borderId="1" xfId="0" applyFont="1" applyFill="1" applyBorder="1" applyAlignment="1">
      <alignment horizontal="right" vertical="center"/>
    </xf>
    <xf numFmtId="8" fontId="14" fillId="6" borderId="1" xfId="0" applyNumberFormat="1" applyFont="1" applyFill="1" applyBorder="1" applyAlignment="1">
      <alignment horizontal="right" vertical="center"/>
    </xf>
    <xf numFmtId="44" fontId="14" fillId="6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44" fontId="27" fillId="0" borderId="1" xfId="0" applyNumberFormat="1" applyFont="1" applyFill="1" applyBorder="1" applyAlignment="1">
      <alignment horizontal="center" vertical="center" wrapText="1"/>
    </xf>
    <xf numFmtId="44" fontId="1" fillId="0" borderId="0" xfId="0" applyNumberFormat="1" applyFont="1"/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44" fontId="1" fillId="6" borderId="3" xfId="0" applyNumberFormat="1" applyFon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21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135" wrapText="1"/>
    </xf>
    <xf numFmtId="0" fontId="2" fillId="0" borderId="3" xfId="0" applyFont="1" applyBorder="1" applyAlignment="1">
      <alignment horizontal="center" vertical="center" textRotation="135" wrapText="1"/>
    </xf>
    <xf numFmtId="0" fontId="2" fillId="0" borderId="11" xfId="0" applyFont="1" applyBorder="1" applyAlignment="1">
      <alignment horizontal="center" vertical="center" textRotation="135" wrapText="1"/>
    </xf>
    <xf numFmtId="0" fontId="2" fillId="0" borderId="2" xfId="0" applyFont="1" applyBorder="1" applyAlignment="1">
      <alignment horizontal="center" vertical="center" textRotation="135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textRotation="135" wrapText="1"/>
    </xf>
    <xf numFmtId="0" fontId="2" fillId="0" borderId="2" xfId="0" applyFont="1" applyBorder="1" applyAlignment="1">
      <alignment horizontal="center" textRotation="135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117"/>
  <sheetViews>
    <sheetView tabSelected="1" view="pageBreakPreview" zoomScale="80" zoomScaleNormal="80" zoomScaleSheetLayoutView="80" workbookViewId="0">
      <selection activeCell="I5" sqref="I5"/>
    </sheetView>
  </sheetViews>
  <sheetFormatPr defaultRowHeight="12.75" x14ac:dyDescent="0.2"/>
  <cols>
    <col min="1" max="1" width="3.85546875" style="41" bestFit="1" customWidth="1"/>
    <col min="2" max="2" width="36.85546875" style="42" customWidth="1"/>
    <col min="3" max="3" width="15.28515625" style="43" customWidth="1"/>
    <col min="4" max="4" width="21" style="44" customWidth="1"/>
    <col min="5" max="5" width="19.5703125" style="45" customWidth="1"/>
    <col min="6" max="6" width="19.5703125" style="46" customWidth="1"/>
    <col min="7" max="7" width="32.7109375" style="41" customWidth="1"/>
    <col min="8" max="8" width="32.7109375" style="76" customWidth="1"/>
    <col min="9" max="9" width="36.5703125" style="41" customWidth="1"/>
    <col min="10" max="10" width="16.5703125" style="34" customWidth="1"/>
    <col min="11" max="11" width="9.140625" style="34"/>
    <col min="12" max="12" width="16.85546875" style="34" bestFit="1" customWidth="1"/>
    <col min="13" max="13" width="15.7109375" style="34" bestFit="1" customWidth="1"/>
    <col min="14" max="16384" width="9.140625" style="34"/>
  </cols>
  <sheetData>
    <row r="1" spans="1:13" s="152" customFormat="1" x14ac:dyDescent="0.2">
      <c r="B1" s="230" t="s">
        <v>457</v>
      </c>
      <c r="C1" s="42"/>
      <c r="D1" s="234"/>
      <c r="E1" s="44"/>
      <c r="F1" s="44"/>
      <c r="G1" s="44"/>
      <c r="H1" s="42"/>
      <c r="I1" s="42"/>
      <c r="J1" s="42"/>
    </row>
    <row r="2" spans="1:13" x14ac:dyDescent="0.2">
      <c r="H2" s="286"/>
      <c r="I2" s="286"/>
    </row>
    <row r="3" spans="1:13" s="204" customFormat="1" ht="24" customHeight="1" x14ac:dyDescent="0.2">
      <c r="A3" s="269" t="s">
        <v>407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66.75" customHeight="1" x14ac:dyDescent="0.2">
      <c r="A4" s="47" t="s">
        <v>0</v>
      </c>
      <c r="B4" s="47" t="s">
        <v>23</v>
      </c>
      <c r="C4" s="47" t="s">
        <v>1</v>
      </c>
      <c r="D4" s="85" t="s">
        <v>17</v>
      </c>
      <c r="E4" s="86" t="s">
        <v>33</v>
      </c>
      <c r="F4" s="85" t="s">
        <v>34</v>
      </c>
      <c r="G4" s="47" t="s">
        <v>36</v>
      </c>
      <c r="H4" s="47" t="s">
        <v>35</v>
      </c>
      <c r="I4" s="47" t="s">
        <v>13</v>
      </c>
    </row>
    <row r="5" spans="1:13" ht="30.75" customHeight="1" x14ac:dyDescent="0.2">
      <c r="A5" s="91" t="s">
        <v>16</v>
      </c>
      <c r="B5" s="266" t="s">
        <v>40</v>
      </c>
      <c r="C5" s="267"/>
      <c r="D5" s="267"/>
      <c r="E5" s="267"/>
      <c r="F5" s="267"/>
      <c r="G5" s="268"/>
      <c r="H5" s="48"/>
      <c r="I5" s="49" t="s">
        <v>108</v>
      </c>
      <c r="J5" s="50"/>
    </row>
    <row r="6" spans="1:13" s="212" customFormat="1" ht="30.75" customHeight="1" x14ac:dyDescent="0.2">
      <c r="A6" s="270">
        <v>1</v>
      </c>
      <c r="B6" s="272" t="s">
        <v>110</v>
      </c>
      <c r="C6" s="270"/>
      <c r="D6" s="274"/>
      <c r="E6" s="209">
        <v>3000000</v>
      </c>
      <c r="F6" s="270"/>
      <c r="G6" s="276" t="s">
        <v>134</v>
      </c>
      <c r="H6" s="276" t="s">
        <v>135</v>
      </c>
      <c r="I6" s="278"/>
      <c r="J6" s="217" t="s">
        <v>434</v>
      </c>
    </row>
    <row r="7" spans="1:13" s="212" customFormat="1" ht="26.25" customHeight="1" x14ac:dyDescent="0.2">
      <c r="A7" s="271"/>
      <c r="B7" s="273"/>
      <c r="C7" s="271"/>
      <c r="D7" s="275"/>
      <c r="E7" s="209">
        <v>677500</v>
      </c>
      <c r="F7" s="271"/>
      <c r="G7" s="277"/>
      <c r="H7" s="277"/>
      <c r="I7" s="279"/>
      <c r="J7" s="213"/>
    </row>
    <row r="8" spans="1:13" s="212" customFormat="1" ht="30.75" customHeight="1" x14ac:dyDescent="0.2">
      <c r="A8" s="93">
        <v>2</v>
      </c>
      <c r="B8" s="10" t="s">
        <v>111</v>
      </c>
      <c r="C8" s="210"/>
      <c r="D8" s="214"/>
      <c r="E8" s="209">
        <v>50000</v>
      </c>
      <c r="F8" s="210"/>
      <c r="G8" s="210"/>
      <c r="H8" s="10" t="s">
        <v>135</v>
      </c>
      <c r="I8" s="215"/>
    </row>
    <row r="9" spans="1:13" s="212" customFormat="1" ht="30.75" customHeight="1" x14ac:dyDescent="0.2">
      <c r="A9" s="93">
        <v>3</v>
      </c>
      <c r="B9" s="10" t="s">
        <v>291</v>
      </c>
      <c r="C9" s="210"/>
      <c r="D9" s="214"/>
      <c r="E9" s="209">
        <v>50000</v>
      </c>
      <c r="F9" s="210"/>
      <c r="G9" s="210"/>
      <c r="H9" s="10" t="s">
        <v>135</v>
      </c>
      <c r="I9" s="215"/>
    </row>
    <row r="10" spans="1:13" s="212" customFormat="1" ht="30.75" customHeight="1" x14ac:dyDescent="0.2">
      <c r="A10" s="93">
        <v>4</v>
      </c>
      <c r="B10" s="10" t="s">
        <v>112</v>
      </c>
      <c r="C10" s="210"/>
      <c r="D10" s="214"/>
      <c r="E10" s="209">
        <v>50000</v>
      </c>
      <c r="F10" s="210"/>
      <c r="G10" s="210"/>
      <c r="H10" s="10" t="s">
        <v>293</v>
      </c>
      <c r="I10" s="215"/>
    </row>
    <row r="11" spans="1:13" s="212" customFormat="1" ht="30.75" customHeight="1" x14ac:dyDescent="0.2">
      <c r="A11" s="93">
        <v>5</v>
      </c>
      <c r="B11" s="10" t="s">
        <v>113</v>
      </c>
      <c r="C11" s="210"/>
      <c r="D11" s="214"/>
      <c r="E11" s="209">
        <v>50000</v>
      </c>
      <c r="F11" s="210"/>
      <c r="G11" s="210"/>
      <c r="H11" s="10" t="s">
        <v>136</v>
      </c>
      <c r="I11" s="215"/>
    </row>
    <row r="12" spans="1:13" s="212" customFormat="1" ht="30.75" customHeight="1" x14ac:dyDescent="0.2">
      <c r="A12" s="93">
        <v>6</v>
      </c>
      <c r="B12" s="10" t="s">
        <v>114</v>
      </c>
      <c r="C12" s="210"/>
      <c r="D12" s="214"/>
      <c r="E12" s="209">
        <v>50000</v>
      </c>
      <c r="F12" s="210">
        <v>92.56</v>
      </c>
      <c r="G12" s="210"/>
      <c r="H12" s="10" t="s">
        <v>136</v>
      </c>
      <c r="I12" s="215"/>
    </row>
    <row r="13" spans="1:13" s="212" customFormat="1" ht="30.75" customHeight="1" x14ac:dyDescent="0.2">
      <c r="A13" s="93">
        <v>7</v>
      </c>
      <c r="B13" s="10" t="s">
        <v>115</v>
      </c>
      <c r="C13" s="210"/>
      <c r="D13" s="214"/>
      <c r="E13" s="209">
        <v>50000</v>
      </c>
      <c r="F13" s="210"/>
      <c r="G13" s="210"/>
      <c r="H13" s="10" t="s">
        <v>133</v>
      </c>
      <c r="I13" s="215"/>
    </row>
    <row r="14" spans="1:13" s="212" customFormat="1" ht="30.75" customHeight="1" x14ac:dyDescent="0.2">
      <c r="A14" s="93">
        <v>8</v>
      </c>
      <c r="B14" s="10" t="s">
        <v>294</v>
      </c>
      <c r="C14" s="210">
        <v>1930</v>
      </c>
      <c r="D14" s="209"/>
      <c r="E14" s="209">
        <v>30000</v>
      </c>
      <c r="F14" s="210">
        <v>77.400000000000006</v>
      </c>
      <c r="G14" s="210"/>
      <c r="H14" s="10" t="s">
        <v>137</v>
      </c>
      <c r="I14" s="215"/>
    </row>
    <row r="15" spans="1:13" s="212" customFormat="1" ht="30.75" customHeight="1" x14ac:dyDescent="0.2">
      <c r="A15" s="93">
        <v>9</v>
      </c>
      <c r="B15" s="10" t="s">
        <v>326</v>
      </c>
      <c r="C15" s="210"/>
      <c r="D15" s="209"/>
      <c r="E15" s="209">
        <v>26000</v>
      </c>
      <c r="F15" s="210">
        <v>45</v>
      </c>
      <c r="G15" s="210"/>
      <c r="H15" s="10" t="s">
        <v>138</v>
      </c>
      <c r="I15" s="215"/>
    </row>
    <row r="16" spans="1:13" s="212" customFormat="1" ht="30.75" customHeight="1" x14ac:dyDescent="0.2">
      <c r="A16" s="93">
        <v>10</v>
      </c>
      <c r="B16" s="10" t="s">
        <v>116</v>
      </c>
      <c r="C16" s="210"/>
      <c r="D16" s="209"/>
      <c r="E16" s="209">
        <v>100000</v>
      </c>
      <c r="F16" s="210">
        <v>50</v>
      </c>
      <c r="G16" s="210"/>
      <c r="H16" s="10" t="s">
        <v>139</v>
      </c>
      <c r="I16" s="215"/>
    </row>
    <row r="17" spans="1:10" s="212" customFormat="1" ht="30.75" customHeight="1" x14ac:dyDescent="0.2">
      <c r="A17" s="93">
        <v>11</v>
      </c>
      <c r="B17" s="10" t="s">
        <v>117</v>
      </c>
      <c r="C17" s="210">
        <v>1919</v>
      </c>
      <c r="D17" s="209"/>
      <c r="E17" s="209">
        <v>50000</v>
      </c>
      <c r="F17" s="210"/>
      <c r="G17" s="210"/>
      <c r="H17" s="10" t="s">
        <v>140</v>
      </c>
      <c r="I17" s="215"/>
    </row>
    <row r="18" spans="1:10" s="212" customFormat="1" ht="30.75" customHeight="1" x14ac:dyDescent="0.2">
      <c r="A18" s="93">
        <v>12</v>
      </c>
      <c r="B18" s="10" t="s">
        <v>118</v>
      </c>
      <c r="C18" s="210"/>
      <c r="D18" s="209"/>
      <c r="E18" s="209">
        <v>300000</v>
      </c>
      <c r="F18" s="210">
        <v>494</v>
      </c>
      <c r="G18" s="210"/>
      <c r="H18" s="10" t="s">
        <v>141</v>
      </c>
      <c r="I18" s="215"/>
    </row>
    <row r="19" spans="1:10" s="212" customFormat="1" ht="30.75" customHeight="1" x14ac:dyDescent="0.2">
      <c r="A19" s="93">
        <v>13</v>
      </c>
      <c r="B19" s="10" t="s">
        <v>119</v>
      </c>
      <c r="C19" s="210"/>
      <c r="D19" s="209"/>
      <c r="E19" s="209">
        <v>46000</v>
      </c>
      <c r="F19" s="210">
        <v>133</v>
      </c>
      <c r="G19" s="210"/>
      <c r="H19" s="10" t="s">
        <v>141</v>
      </c>
      <c r="I19" s="215"/>
    </row>
    <row r="20" spans="1:10" s="212" customFormat="1" ht="30.75" customHeight="1" x14ac:dyDescent="0.2">
      <c r="A20" s="93">
        <v>14</v>
      </c>
      <c r="B20" s="10" t="s">
        <v>327</v>
      </c>
      <c r="C20" s="210">
        <v>1956</v>
      </c>
      <c r="D20" s="209"/>
      <c r="E20" s="209">
        <v>400000</v>
      </c>
      <c r="F20" s="210"/>
      <c r="G20" s="210"/>
      <c r="H20" s="10" t="s">
        <v>138</v>
      </c>
      <c r="I20" s="215"/>
    </row>
    <row r="21" spans="1:10" s="212" customFormat="1" ht="30.75" customHeight="1" x14ac:dyDescent="0.2">
      <c r="A21" s="93">
        <v>15</v>
      </c>
      <c r="B21" s="10" t="s">
        <v>120</v>
      </c>
      <c r="C21" s="210">
        <v>1977</v>
      </c>
      <c r="D21" s="209"/>
      <c r="E21" s="209">
        <v>60000</v>
      </c>
      <c r="F21" s="210"/>
      <c r="G21" s="210"/>
      <c r="H21" s="10" t="s">
        <v>142</v>
      </c>
      <c r="I21" s="215"/>
    </row>
    <row r="22" spans="1:10" s="212" customFormat="1" ht="30.75" customHeight="1" x14ac:dyDescent="0.2">
      <c r="A22" s="93">
        <v>16</v>
      </c>
      <c r="B22" s="10" t="s">
        <v>121</v>
      </c>
      <c r="C22" s="210">
        <v>1992</v>
      </c>
      <c r="D22" s="209"/>
      <c r="E22" s="209">
        <v>20000</v>
      </c>
      <c r="F22" s="210"/>
      <c r="G22" s="210"/>
      <c r="H22" s="10" t="s">
        <v>133</v>
      </c>
      <c r="I22" s="215"/>
    </row>
    <row r="23" spans="1:10" s="212" customFormat="1" ht="30.75" customHeight="1" x14ac:dyDescent="0.2">
      <c r="A23" s="93">
        <v>17</v>
      </c>
      <c r="B23" s="10" t="s">
        <v>325</v>
      </c>
      <c r="C23" s="210"/>
      <c r="D23" s="209"/>
      <c r="E23" s="209">
        <v>15000</v>
      </c>
      <c r="F23" s="210"/>
      <c r="G23" s="210"/>
      <c r="H23" s="10" t="s">
        <v>133</v>
      </c>
      <c r="I23" s="215"/>
    </row>
    <row r="24" spans="1:10" s="212" customFormat="1" ht="30.75" customHeight="1" x14ac:dyDescent="0.2">
      <c r="A24" s="270">
        <v>18</v>
      </c>
      <c r="B24" s="272" t="s">
        <v>295</v>
      </c>
      <c r="C24" s="270"/>
      <c r="D24" s="274"/>
      <c r="E24" s="209">
        <v>170000</v>
      </c>
      <c r="F24" s="270"/>
      <c r="G24" s="270"/>
      <c r="H24" s="276" t="s">
        <v>133</v>
      </c>
      <c r="I24" s="278"/>
      <c r="J24" s="217" t="s">
        <v>434</v>
      </c>
    </row>
    <row r="25" spans="1:10" s="212" customFormat="1" ht="32.25" customHeight="1" x14ac:dyDescent="0.2">
      <c r="A25" s="271"/>
      <c r="B25" s="273"/>
      <c r="C25" s="271"/>
      <c r="D25" s="275"/>
      <c r="E25" s="209">
        <v>1640800</v>
      </c>
      <c r="F25" s="271"/>
      <c r="G25" s="271"/>
      <c r="H25" s="277"/>
      <c r="I25" s="279"/>
      <c r="J25" s="213"/>
    </row>
    <row r="26" spans="1:10" s="212" customFormat="1" ht="30.75" customHeight="1" x14ac:dyDescent="0.2">
      <c r="A26" s="93">
        <v>19</v>
      </c>
      <c r="B26" s="10" t="s">
        <v>122</v>
      </c>
      <c r="C26" s="210"/>
      <c r="D26" s="209"/>
      <c r="E26" s="209">
        <v>100000</v>
      </c>
      <c r="F26" s="210"/>
      <c r="G26" s="210"/>
      <c r="H26" s="10" t="s">
        <v>133</v>
      </c>
      <c r="I26" s="215"/>
    </row>
    <row r="27" spans="1:10" s="212" customFormat="1" ht="30.75" customHeight="1" x14ac:dyDescent="0.2">
      <c r="A27" s="93">
        <v>20</v>
      </c>
      <c r="B27" s="10" t="s">
        <v>123</v>
      </c>
      <c r="C27" s="210"/>
      <c r="D27" s="209"/>
      <c r="E27" s="209">
        <v>100000</v>
      </c>
      <c r="F27" s="210"/>
      <c r="G27" s="210"/>
      <c r="H27" s="10" t="s">
        <v>133</v>
      </c>
      <c r="I27" s="215"/>
    </row>
    <row r="28" spans="1:10" s="212" customFormat="1" ht="30.75" customHeight="1" x14ac:dyDescent="0.2">
      <c r="A28" s="93">
        <v>21</v>
      </c>
      <c r="B28" s="10" t="s">
        <v>296</v>
      </c>
      <c r="C28" s="210"/>
      <c r="D28" s="209"/>
      <c r="E28" s="209">
        <v>100000</v>
      </c>
      <c r="F28" s="210"/>
      <c r="G28" s="210"/>
      <c r="H28" s="10" t="s">
        <v>133</v>
      </c>
      <c r="I28" s="215"/>
    </row>
    <row r="29" spans="1:10" s="212" customFormat="1" ht="30.75" customHeight="1" x14ac:dyDescent="0.2">
      <c r="A29" s="93">
        <v>22</v>
      </c>
      <c r="B29" s="10" t="s">
        <v>124</v>
      </c>
      <c r="C29" s="210"/>
      <c r="D29" s="209"/>
      <c r="E29" s="209">
        <v>100000</v>
      </c>
      <c r="F29" s="210"/>
      <c r="G29" s="210"/>
      <c r="H29" s="10" t="s">
        <v>133</v>
      </c>
      <c r="I29" s="215"/>
    </row>
    <row r="30" spans="1:10" s="212" customFormat="1" ht="30.75" customHeight="1" x14ac:dyDescent="0.2">
      <c r="A30" s="93">
        <v>23</v>
      </c>
      <c r="B30" s="10" t="s">
        <v>297</v>
      </c>
      <c r="C30" s="210"/>
      <c r="D30" s="209"/>
      <c r="E30" s="209">
        <v>100000</v>
      </c>
      <c r="F30" s="210"/>
      <c r="G30" s="210"/>
      <c r="H30" s="10" t="s">
        <v>133</v>
      </c>
      <c r="I30" s="215"/>
    </row>
    <row r="31" spans="1:10" s="212" customFormat="1" ht="30.75" customHeight="1" x14ac:dyDescent="0.2">
      <c r="A31" s="93">
        <v>24</v>
      </c>
      <c r="B31" s="10" t="s">
        <v>125</v>
      </c>
      <c r="C31" s="210"/>
      <c r="D31" s="209"/>
      <c r="E31" s="209">
        <v>73000</v>
      </c>
      <c r="F31" s="210"/>
      <c r="G31" s="210"/>
      <c r="H31" s="10" t="s">
        <v>133</v>
      </c>
      <c r="I31" s="215"/>
    </row>
    <row r="32" spans="1:10" s="212" customFormat="1" ht="30.75" customHeight="1" x14ac:dyDescent="0.2">
      <c r="A32" s="93">
        <v>25</v>
      </c>
      <c r="B32" s="10" t="s">
        <v>300</v>
      </c>
      <c r="C32" s="210"/>
      <c r="D32" s="209"/>
      <c r="E32" s="209">
        <v>60000</v>
      </c>
      <c r="F32" s="210"/>
      <c r="G32" s="210"/>
      <c r="H32" s="10" t="s">
        <v>133</v>
      </c>
      <c r="I32" s="215"/>
    </row>
    <row r="33" spans="1:10" s="212" customFormat="1" ht="30.75" customHeight="1" x14ac:dyDescent="0.2">
      <c r="A33" s="93">
        <v>26</v>
      </c>
      <c r="B33" s="10" t="s">
        <v>126</v>
      </c>
      <c r="C33" s="210"/>
      <c r="D33" s="209"/>
      <c r="E33" s="209">
        <v>68000</v>
      </c>
      <c r="F33" s="210"/>
      <c r="G33" s="210"/>
      <c r="H33" s="10" t="s">
        <v>133</v>
      </c>
      <c r="I33" s="215"/>
    </row>
    <row r="34" spans="1:10" s="212" customFormat="1" ht="30.75" customHeight="1" x14ac:dyDescent="0.2">
      <c r="A34" s="93">
        <v>27</v>
      </c>
      <c r="B34" s="10" t="s">
        <v>132</v>
      </c>
      <c r="C34" s="210">
        <v>1803</v>
      </c>
      <c r="D34" s="209"/>
      <c r="E34" s="209">
        <v>2000000</v>
      </c>
      <c r="F34" s="210">
        <v>687</v>
      </c>
      <c r="G34" s="210"/>
      <c r="H34" s="10" t="s">
        <v>143</v>
      </c>
      <c r="I34" s="215"/>
    </row>
    <row r="35" spans="1:10" s="212" customFormat="1" ht="30.75" customHeight="1" x14ac:dyDescent="0.2">
      <c r="A35" s="270">
        <v>28</v>
      </c>
      <c r="B35" s="276" t="s">
        <v>301</v>
      </c>
      <c r="C35" s="270">
        <v>2002</v>
      </c>
      <c r="D35" s="209">
        <v>352000</v>
      </c>
      <c r="E35" s="274"/>
      <c r="F35" s="270"/>
      <c r="G35" s="270"/>
      <c r="H35" s="276" t="s">
        <v>144</v>
      </c>
      <c r="I35" s="278"/>
      <c r="J35" s="212" t="s">
        <v>435</v>
      </c>
    </row>
    <row r="36" spans="1:10" s="212" customFormat="1" ht="30.75" customHeight="1" x14ac:dyDescent="0.2">
      <c r="A36" s="271"/>
      <c r="B36" s="277"/>
      <c r="C36" s="271"/>
      <c r="D36" s="209">
        <v>8200</v>
      </c>
      <c r="E36" s="275"/>
      <c r="F36" s="271"/>
      <c r="G36" s="271"/>
      <c r="H36" s="277"/>
      <c r="I36" s="279"/>
      <c r="J36" s="213"/>
    </row>
    <row r="37" spans="1:10" ht="30.75" customHeight="1" x14ac:dyDescent="0.2">
      <c r="A37" s="188">
        <v>29</v>
      </c>
      <c r="B37" s="39" t="s">
        <v>127</v>
      </c>
      <c r="C37" s="21"/>
      <c r="D37" s="35"/>
      <c r="E37" s="35">
        <v>25000</v>
      </c>
      <c r="F37" s="21"/>
      <c r="G37" s="21"/>
      <c r="H37" s="37" t="s">
        <v>133</v>
      </c>
      <c r="I37" s="12"/>
    </row>
    <row r="38" spans="1:10" ht="30.75" customHeight="1" x14ac:dyDescent="0.2">
      <c r="A38" s="188">
        <v>30</v>
      </c>
      <c r="B38" s="39" t="s">
        <v>128</v>
      </c>
      <c r="C38" s="21" t="s">
        <v>145</v>
      </c>
      <c r="D38" s="35"/>
      <c r="E38" s="36">
        <v>50000</v>
      </c>
      <c r="F38" s="21">
        <v>45</v>
      </c>
      <c r="G38" s="21"/>
      <c r="H38" s="37" t="s">
        <v>133</v>
      </c>
      <c r="I38" s="12"/>
    </row>
    <row r="39" spans="1:10" ht="30.75" customHeight="1" x14ac:dyDescent="0.2">
      <c r="A39" s="188">
        <v>31</v>
      </c>
      <c r="B39" s="39" t="s">
        <v>146</v>
      </c>
      <c r="C39" s="21"/>
      <c r="D39" s="35"/>
      <c r="E39" s="35">
        <v>70000</v>
      </c>
      <c r="F39" s="21"/>
      <c r="G39" s="21"/>
      <c r="H39" s="37" t="s">
        <v>135</v>
      </c>
      <c r="I39" s="12"/>
    </row>
    <row r="40" spans="1:10" ht="30.75" customHeight="1" x14ac:dyDescent="0.2">
      <c r="A40" s="188">
        <v>32</v>
      </c>
      <c r="B40" s="39" t="s">
        <v>298</v>
      </c>
      <c r="C40" s="21"/>
      <c r="D40" s="36">
        <v>99982</v>
      </c>
      <c r="E40" s="36"/>
      <c r="F40" s="21">
        <v>114.52</v>
      </c>
      <c r="G40" s="21"/>
      <c r="H40" s="37" t="s">
        <v>133</v>
      </c>
      <c r="I40" s="12"/>
    </row>
    <row r="41" spans="1:10" ht="30.75" customHeight="1" x14ac:dyDescent="0.2">
      <c r="A41" s="188">
        <v>33</v>
      </c>
      <c r="B41" s="39" t="s">
        <v>129</v>
      </c>
      <c r="C41" s="21"/>
      <c r="D41" s="35"/>
      <c r="E41" s="96">
        <v>289007.96999999997</v>
      </c>
      <c r="F41" s="21"/>
      <c r="G41" s="21"/>
      <c r="H41" s="37" t="s">
        <v>133</v>
      </c>
      <c r="I41" s="12"/>
    </row>
    <row r="42" spans="1:10" ht="30.75" customHeight="1" x14ac:dyDescent="0.2">
      <c r="A42" s="188">
        <v>34</v>
      </c>
      <c r="B42" s="39" t="s">
        <v>130</v>
      </c>
      <c r="C42" s="21"/>
      <c r="D42" s="35"/>
      <c r="E42" s="36">
        <v>10000</v>
      </c>
      <c r="F42" s="21"/>
      <c r="G42" s="21"/>
      <c r="H42" s="37" t="s">
        <v>133</v>
      </c>
      <c r="I42" s="12"/>
    </row>
    <row r="43" spans="1:10" ht="30.75" customHeight="1" x14ac:dyDescent="0.2">
      <c r="A43" s="188">
        <v>35</v>
      </c>
      <c r="B43" s="39" t="s">
        <v>131</v>
      </c>
      <c r="C43" s="21">
        <v>2011</v>
      </c>
      <c r="D43" s="35"/>
      <c r="E43" s="35">
        <v>500000</v>
      </c>
      <c r="F43" s="21"/>
      <c r="G43" s="21"/>
      <c r="H43" s="37" t="s">
        <v>133</v>
      </c>
      <c r="I43" s="12"/>
    </row>
    <row r="44" spans="1:10" ht="30.75" customHeight="1" x14ac:dyDescent="0.2">
      <c r="A44" s="188">
        <v>36</v>
      </c>
      <c r="B44" s="39" t="s">
        <v>302</v>
      </c>
      <c r="C44" s="21"/>
      <c r="D44" s="35"/>
      <c r="E44" s="36">
        <v>200000</v>
      </c>
      <c r="F44" s="21"/>
      <c r="G44" s="21"/>
      <c r="H44" s="37"/>
      <c r="I44" s="12"/>
    </row>
    <row r="45" spans="1:10" ht="30.75" customHeight="1" x14ac:dyDescent="0.2">
      <c r="A45" s="188">
        <v>37</v>
      </c>
      <c r="B45" s="39" t="s">
        <v>303</v>
      </c>
      <c r="C45" s="21"/>
      <c r="D45" s="35"/>
      <c r="E45" s="36">
        <v>400000</v>
      </c>
      <c r="F45" s="21"/>
      <c r="G45" s="21"/>
      <c r="H45" s="37"/>
      <c r="I45" s="12"/>
    </row>
    <row r="46" spans="1:10" ht="30.75" customHeight="1" x14ac:dyDescent="0.2">
      <c r="A46" s="188">
        <v>38</v>
      </c>
      <c r="B46" s="39" t="s">
        <v>304</v>
      </c>
      <c r="C46" s="21"/>
      <c r="D46" s="35"/>
      <c r="E46" s="35">
        <v>300000</v>
      </c>
      <c r="F46" s="21"/>
      <c r="G46" s="21"/>
      <c r="H46" s="37"/>
      <c r="I46" s="12"/>
    </row>
    <row r="47" spans="1:10" ht="30.75" customHeight="1" x14ac:dyDescent="0.2">
      <c r="A47" s="188">
        <v>39</v>
      </c>
      <c r="B47" s="39" t="s">
        <v>305</v>
      </c>
      <c r="C47" s="21"/>
      <c r="D47" s="35"/>
      <c r="E47" s="36">
        <v>500000</v>
      </c>
      <c r="F47" s="21"/>
      <c r="G47" s="21"/>
      <c r="H47" s="37"/>
      <c r="I47" s="12"/>
    </row>
    <row r="48" spans="1:10" ht="30.75" customHeight="1" x14ac:dyDescent="0.2">
      <c r="A48" s="188">
        <v>40</v>
      </c>
      <c r="B48" s="39" t="s">
        <v>306</v>
      </c>
      <c r="C48" s="21"/>
      <c r="D48" s="35"/>
      <c r="E48" s="36">
        <v>500000</v>
      </c>
      <c r="F48" s="21"/>
      <c r="G48" s="21"/>
      <c r="H48" s="37"/>
      <c r="I48" s="12"/>
    </row>
    <row r="49" spans="1:13" ht="30.75" customHeight="1" x14ac:dyDescent="0.2">
      <c r="A49" s="188">
        <v>41</v>
      </c>
      <c r="B49" s="39" t="s">
        <v>307</v>
      </c>
      <c r="C49" s="21"/>
      <c r="D49" s="35"/>
      <c r="E49" s="36">
        <v>200000</v>
      </c>
      <c r="F49" s="21"/>
      <c r="G49" s="21"/>
      <c r="H49" s="37"/>
      <c r="I49" s="12"/>
    </row>
    <row r="50" spans="1:13" ht="30.75" customHeight="1" x14ac:dyDescent="0.2">
      <c r="A50" s="188">
        <v>42</v>
      </c>
      <c r="B50" s="39" t="s">
        <v>308</v>
      </c>
      <c r="C50" s="21"/>
      <c r="D50" s="35"/>
      <c r="E50" s="36">
        <v>400000</v>
      </c>
      <c r="F50" s="21"/>
      <c r="G50" s="21"/>
      <c r="H50" s="37"/>
      <c r="I50" s="12"/>
    </row>
    <row r="51" spans="1:13" ht="30.75" customHeight="1" x14ac:dyDescent="0.2">
      <c r="A51" s="188">
        <v>43</v>
      </c>
      <c r="B51" s="39" t="s">
        <v>309</v>
      </c>
      <c r="C51" s="21"/>
      <c r="D51" s="35"/>
      <c r="E51" s="36">
        <v>400000</v>
      </c>
      <c r="F51" s="21"/>
      <c r="G51" s="21"/>
      <c r="H51" s="37"/>
      <c r="I51" s="12"/>
    </row>
    <row r="52" spans="1:13" ht="30.75" customHeight="1" x14ac:dyDescent="0.2">
      <c r="A52" s="188">
        <v>44</v>
      </c>
      <c r="B52" s="39" t="s">
        <v>310</v>
      </c>
      <c r="C52" s="21"/>
      <c r="D52" s="35"/>
      <c r="E52" s="36">
        <v>400000</v>
      </c>
      <c r="F52" s="21"/>
      <c r="G52" s="21"/>
      <c r="H52" s="37"/>
      <c r="I52" s="12"/>
    </row>
    <row r="53" spans="1:13" ht="30.75" customHeight="1" x14ac:dyDescent="0.2">
      <c r="A53" s="188">
        <v>45</v>
      </c>
      <c r="B53" s="39" t="s">
        <v>311</v>
      </c>
      <c r="C53" s="21"/>
      <c r="D53" s="35"/>
      <c r="E53" s="36">
        <v>400000</v>
      </c>
      <c r="F53" s="21"/>
      <c r="G53" s="21"/>
      <c r="H53" s="37"/>
      <c r="I53" s="12"/>
    </row>
    <row r="54" spans="1:13" s="164" customFormat="1" ht="42.75" customHeight="1" x14ac:dyDescent="0.2">
      <c r="A54" s="168">
        <v>46</v>
      </c>
      <c r="B54" s="161" t="s">
        <v>353</v>
      </c>
      <c r="C54" s="169"/>
      <c r="D54" s="96"/>
      <c r="E54" s="170">
        <v>14000</v>
      </c>
      <c r="F54" s="169"/>
      <c r="G54" s="169"/>
      <c r="H54" s="171"/>
      <c r="I54" s="172" t="s">
        <v>354</v>
      </c>
    </row>
    <row r="55" spans="1:13" s="212" customFormat="1" ht="91.5" customHeight="1" x14ac:dyDescent="0.2">
      <c r="A55" s="93">
        <v>47</v>
      </c>
      <c r="B55" s="10" t="s">
        <v>436</v>
      </c>
      <c r="C55" s="210">
        <v>2015</v>
      </c>
      <c r="D55" s="209"/>
      <c r="E55" s="211">
        <v>341673.89</v>
      </c>
      <c r="F55" s="210"/>
      <c r="G55" s="210"/>
      <c r="H55" s="10"/>
      <c r="I55" s="210"/>
    </row>
    <row r="56" spans="1:13" s="212" customFormat="1" ht="79.5" customHeight="1" x14ac:dyDescent="0.2">
      <c r="A56" s="93">
        <v>48</v>
      </c>
      <c r="B56" s="10" t="s">
        <v>437</v>
      </c>
      <c r="C56" s="210">
        <v>2015</v>
      </c>
      <c r="D56" s="209"/>
      <c r="E56" s="209">
        <v>5075146.79</v>
      </c>
      <c r="F56" s="210"/>
      <c r="G56" s="210"/>
      <c r="H56" s="10"/>
      <c r="I56" s="210"/>
    </row>
    <row r="57" spans="1:13" s="212" customFormat="1" ht="42.75" customHeight="1" x14ac:dyDescent="0.2">
      <c r="A57" s="93">
        <v>49</v>
      </c>
      <c r="B57" s="10" t="s">
        <v>438</v>
      </c>
      <c r="C57" s="210"/>
      <c r="D57" s="209"/>
      <c r="E57" s="209">
        <v>380000</v>
      </c>
      <c r="F57" s="210"/>
      <c r="G57" s="210"/>
      <c r="H57" s="10"/>
      <c r="I57" s="210"/>
      <c r="J57" s="216" t="s">
        <v>439</v>
      </c>
    </row>
    <row r="58" spans="1:13" ht="17.25" customHeight="1" x14ac:dyDescent="0.2">
      <c r="A58" s="280" t="s">
        <v>15</v>
      </c>
      <c r="B58" s="285"/>
      <c r="C58" s="282"/>
      <c r="D58" s="52"/>
      <c r="E58" s="53">
        <f>SUM(D6:E57)</f>
        <v>20451310.650000002</v>
      </c>
      <c r="F58" s="52"/>
      <c r="G58" s="54"/>
      <c r="H58" s="54"/>
      <c r="I58" s="55"/>
    </row>
    <row r="59" spans="1:13" ht="31.5" customHeight="1" x14ac:dyDescent="0.2">
      <c r="A59" s="91" t="s">
        <v>41</v>
      </c>
      <c r="B59" s="266" t="s">
        <v>42</v>
      </c>
      <c r="C59" s="267"/>
      <c r="D59" s="267"/>
      <c r="E59" s="267"/>
      <c r="F59" s="267"/>
      <c r="G59" s="268"/>
      <c r="H59" s="48"/>
      <c r="I59" s="49" t="s">
        <v>240</v>
      </c>
      <c r="J59" s="50"/>
      <c r="M59" s="56"/>
    </row>
    <row r="60" spans="1:13" ht="39.75" customHeight="1" x14ac:dyDescent="0.2">
      <c r="A60" s="292">
        <v>1</v>
      </c>
      <c r="B60" s="293" t="s">
        <v>227</v>
      </c>
      <c r="C60" s="295" t="s">
        <v>229</v>
      </c>
      <c r="D60" s="296"/>
      <c r="E60" s="18">
        <v>800000</v>
      </c>
      <c r="F60" s="283">
        <v>334.26</v>
      </c>
      <c r="G60" s="290" t="s">
        <v>228</v>
      </c>
      <c r="H60" s="290" t="s">
        <v>231</v>
      </c>
      <c r="I60" s="283" t="s">
        <v>230</v>
      </c>
    </row>
    <row r="61" spans="1:13" ht="39.75" customHeight="1" x14ac:dyDescent="0.2">
      <c r="A61" s="292"/>
      <c r="B61" s="294"/>
      <c r="C61" s="295"/>
      <c r="D61" s="297"/>
      <c r="E61" s="18">
        <v>318812.3</v>
      </c>
      <c r="F61" s="284"/>
      <c r="G61" s="291"/>
      <c r="H61" s="291"/>
      <c r="I61" s="284"/>
      <c r="J61" s="187"/>
    </row>
    <row r="62" spans="1:13" ht="16.5" customHeight="1" x14ac:dyDescent="0.2">
      <c r="A62" s="280" t="s">
        <v>15</v>
      </c>
      <c r="B62" s="281"/>
      <c r="C62" s="282"/>
      <c r="D62" s="52"/>
      <c r="E62" s="53">
        <f>SUM(E60:E61)</f>
        <v>1118812.3</v>
      </c>
      <c r="F62" s="52"/>
      <c r="G62" s="54"/>
      <c r="H62" s="54"/>
      <c r="I62" s="55"/>
    </row>
    <row r="63" spans="1:13" ht="30.75" customHeight="1" x14ac:dyDescent="0.2">
      <c r="A63" s="91" t="s">
        <v>43</v>
      </c>
      <c r="B63" s="266" t="s">
        <v>44</v>
      </c>
      <c r="C63" s="267"/>
      <c r="D63" s="267"/>
      <c r="E63" s="267"/>
      <c r="F63" s="267"/>
      <c r="G63" s="268"/>
      <c r="H63" s="48"/>
      <c r="I63" s="49" t="s">
        <v>109</v>
      </c>
      <c r="J63" s="50"/>
    </row>
    <row r="64" spans="1:13" ht="30.75" customHeight="1" x14ac:dyDescent="0.2">
      <c r="A64" s="22">
        <v>1</v>
      </c>
      <c r="B64" s="10" t="s">
        <v>238</v>
      </c>
      <c r="C64" s="10"/>
      <c r="D64" s="10"/>
      <c r="E64" s="92"/>
      <c r="F64" s="10"/>
      <c r="G64" s="10"/>
      <c r="H64" s="16"/>
      <c r="I64" s="16" t="s">
        <v>239</v>
      </c>
      <c r="L64" s="59"/>
    </row>
    <row r="65" spans="1:13" ht="30.75" customHeight="1" x14ac:dyDescent="0.2">
      <c r="A65" s="173" t="s">
        <v>358</v>
      </c>
      <c r="B65" s="287" t="s">
        <v>362</v>
      </c>
      <c r="C65" s="288"/>
      <c r="D65" s="288"/>
      <c r="E65" s="288"/>
      <c r="F65" s="288"/>
      <c r="G65" s="289"/>
      <c r="H65" s="174"/>
      <c r="I65" s="174"/>
      <c r="L65" s="59"/>
    </row>
    <row r="66" spans="1:13" ht="30.75" customHeight="1" x14ac:dyDescent="0.2">
      <c r="A66" s="128">
        <v>1</v>
      </c>
      <c r="B66" s="175" t="s">
        <v>361</v>
      </c>
      <c r="C66" s="174"/>
      <c r="D66" s="175"/>
      <c r="E66" s="176"/>
      <c r="F66" s="175"/>
      <c r="G66" s="175"/>
      <c r="H66" s="174"/>
      <c r="I66" s="174" t="s">
        <v>360</v>
      </c>
      <c r="L66" s="59"/>
    </row>
    <row r="67" spans="1:13" ht="30.75" customHeight="1" x14ac:dyDescent="0.2">
      <c r="A67" s="173" t="s">
        <v>359</v>
      </c>
      <c r="B67" s="287" t="s">
        <v>363</v>
      </c>
      <c r="C67" s="288"/>
      <c r="D67" s="288"/>
      <c r="E67" s="288"/>
      <c r="F67" s="288"/>
      <c r="G67" s="289"/>
      <c r="H67" s="174"/>
      <c r="I67" s="174"/>
      <c r="L67" s="59"/>
    </row>
    <row r="68" spans="1:13" ht="30.75" customHeight="1" x14ac:dyDescent="0.2">
      <c r="A68" s="128">
        <v>1</v>
      </c>
      <c r="B68" s="175" t="s">
        <v>365</v>
      </c>
      <c r="C68" s="174"/>
      <c r="D68" s="175"/>
      <c r="E68" s="176"/>
      <c r="F68" s="175"/>
      <c r="G68" s="175"/>
      <c r="H68" s="174"/>
      <c r="I68" s="174" t="s">
        <v>364</v>
      </c>
      <c r="L68" s="59"/>
    </row>
    <row r="69" spans="1:13" ht="16.5" customHeight="1" x14ac:dyDescent="0.2">
      <c r="A69" s="280" t="s">
        <v>15</v>
      </c>
      <c r="B69" s="281"/>
      <c r="C69" s="282"/>
      <c r="D69" s="52"/>
      <c r="E69" s="53">
        <v>0</v>
      </c>
      <c r="F69" s="52"/>
      <c r="G69" s="54"/>
      <c r="H69" s="54"/>
      <c r="I69" s="55"/>
    </row>
    <row r="70" spans="1:13" ht="30.75" customHeight="1" x14ac:dyDescent="0.2">
      <c r="A70" s="98" t="s">
        <v>45</v>
      </c>
      <c r="B70" s="266" t="s">
        <v>46</v>
      </c>
      <c r="C70" s="267"/>
      <c r="D70" s="267"/>
      <c r="E70" s="267"/>
      <c r="F70" s="267"/>
      <c r="G70" s="268"/>
      <c r="H70" s="48"/>
      <c r="I70" s="49" t="s">
        <v>107</v>
      </c>
      <c r="J70" s="50"/>
    </row>
    <row r="71" spans="1:13" ht="30.75" customHeight="1" x14ac:dyDescent="0.2">
      <c r="A71" s="93">
        <v>1</v>
      </c>
      <c r="B71" s="10" t="s">
        <v>252</v>
      </c>
      <c r="C71" s="94"/>
      <c r="D71" s="94"/>
      <c r="E71" s="95"/>
      <c r="F71" s="94"/>
      <c r="G71" s="94"/>
      <c r="H71" s="94"/>
      <c r="I71" s="94"/>
    </row>
    <row r="72" spans="1:13" ht="16.5" customHeight="1" x14ac:dyDescent="0.2">
      <c r="A72" s="280" t="s">
        <v>15</v>
      </c>
      <c r="B72" s="281"/>
      <c r="C72" s="282"/>
      <c r="D72" s="52"/>
      <c r="E72" s="53">
        <v>0</v>
      </c>
      <c r="F72" s="52"/>
      <c r="G72" s="54"/>
      <c r="H72" s="54"/>
      <c r="I72" s="55"/>
    </row>
    <row r="73" spans="1:13" ht="31.5" customHeight="1" x14ac:dyDescent="0.2">
      <c r="A73" s="91" t="s">
        <v>47</v>
      </c>
      <c r="B73" s="266" t="s">
        <v>292</v>
      </c>
      <c r="C73" s="267"/>
      <c r="D73" s="267"/>
      <c r="E73" s="267"/>
      <c r="F73" s="267"/>
      <c r="G73" s="268"/>
      <c r="H73" s="48"/>
      <c r="I73" s="49" t="s">
        <v>245</v>
      </c>
      <c r="J73" s="50"/>
    </row>
    <row r="74" spans="1:13" ht="31.5" customHeight="1" x14ac:dyDescent="0.2">
      <c r="A74" s="26">
        <v>1</v>
      </c>
      <c r="B74" s="39" t="s">
        <v>246</v>
      </c>
      <c r="C74" s="11">
        <v>1970</v>
      </c>
      <c r="D74" s="35"/>
      <c r="E74" s="35">
        <v>5284804</v>
      </c>
      <c r="F74" s="11">
        <v>1527.4</v>
      </c>
      <c r="G74" s="39" t="s">
        <v>247</v>
      </c>
      <c r="H74" s="37" t="s">
        <v>135</v>
      </c>
      <c r="I74" s="11" t="s">
        <v>248</v>
      </c>
      <c r="J74" s="19"/>
      <c r="K74" s="60"/>
      <c r="L74" s="19"/>
      <c r="M74" s="61"/>
    </row>
    <row r="75" spans="1:13" ht="31.5" customHeight="1" x14ac:dyDescent="0.2">
      <c r="A75" s="26">
        <v>2</v>
      </c>
      <c r="B75" s="11" t="s">
        <v>249</v>
      </c>
      <c r="C75" s="11">
        <v>2002</v>
      </c>
      <c r="D75" s="35"/>
      <c r="E75" s="35">
        <v>3030095</v>
      </c>
      <c r="F75" s="11">
        <v>875.75</v>
      </c>
      <c r="G75" s="39" t="s">
        <v>250</v>
      </c>
      <c r="H75" s="37" t="s">
        <v>135</v>
      </c>
      <c r="I75" s="11" t="s">
        <v>248</v>
      </c>
      <c r="J75" s="19"/>
      <c r="K75" s="60"/>
      <c r="L75" s="19"/>
      <c r="M75" s="61"/>
    </row>
    <row r="76" spans="1:13" ht="16.5" customHeight="1" x14ac:dyDescent="0.2">
      <c r="A76" s="280" t="s">
        <v>15</v>
      </c>
      <c r="B76" s="281"/>
      <c r="C76" s="282"/>
      <c r="D76" s="62"/>
      <c r="E76" s="97">
        <f>SUM(E74:E75)</f>
        <v>8314899</v>
      </c>
      <c r="F76" s="62"/>
      <c r="G76" s="63"/>
      <c r="H76" s="63"/>
      <c r="I76" s="64"/>
    </row>
    <row r="77" spans="1:13" ht="30.75" customHeight="1" x14ac:dyDescent="0.2">
      <c r="A77" s="99" t="s">
        <v>48</v>
      </c>
      <c r="B77" s="266" t="s">
        <v>49</v>
      </c>
      <c r="C77" s="267"/>
      <c r="D77" s="267"/>
      <c r="E77" s="267"/>
      <c r="F77" s="267"/>
      <c r="G77" s="268"/>
      <c r="H77" s="48"/>
      <c r="I77" s="49" t="s">
        <v>253</v>
      </c>
      <c r="J77" s="50"/>
      <c r="L77" s="59"/>
    </row>
    <row r="78" spans="1:13" ht="30.75" customHeight="1" x14ac:dyDescent="0.2">
      <c r="A78" s="65">
        <v>1</v>
      </c>
      <c r="B78" s="10" t="s">
        <v>251</v>
      </c>
      <c r="C78" s="94"/>
      <c r="D78" s="94"/>
      <c r="E78" s="95"/>
      <c r="F78" s="94"/>
      <c r="G78" s="94"/>
      <c r="H78" s="94"/>
      <c r="I78" s="9"/>
    </row>
    <row r="79" spans="1:13" ht="16.5" customHeight="1" x14ac:dyDescent="0.2">
      <c r="A79" s="280" t="s">
        <v>15</v>
      </c>
      <c r="B79" s="281"/>
      <c r="C79" s="282"/>
      <c r="D79" s="66"/>
      <c r="E79" s="67">
        <v>0</v>
      </c>
      <c r="F79" s="68"/>
      <c r="G79" s="69"/>
      <c r="H79" s="70"/>
      <c r="I79" s="71"/>
      <c r="L79" s="72"/>
    </row>
    <row r="80" spans="1:13" ht="30.75" customHeight="1" x14ac:dyDescent="0.2">
      <c r="A80" s="100" t="s">
        <v>50</v>
      </c>
      <c r="B80" s="266" t="s">
        <v>343</v>
      </c>
      <c r="C80" s="267"/>
      <c r="D80" s="267"/>
      <c r="E80" s="267"/>
      <c r="F80" s="267"/>
      <c r="G80" s="268"/>
      <c r="H80" s="48"/>
      <c r="I80" s="49" t="s">
        <v>107</v>
      </c>
      <c r="J80" s="50"/>
      <c r="L80" s="72"/>
    </row>
    <row r="81" spans="1:12" ht="30.75" customHeight="1" x14ac:dyDescent="0.2">
      <c r="A81" s="57">
        <v>1</v>
      </c>
      <c r="B81" s="11" t="s">
        <v>254</v>
      </c>
      <c r="C81" s="11">
        <v>2001</v>
      </c>
      <c r="D81" s="35"/>
      <c r="E81" s="17">
        <v>2690000</v>
      </c>
      <c r="F81" s="11">
        <v>777.98</v>
      </c>
      <c r="G81" s="11" t="s">
        <v>255</v>
      </c>
      <c r="H81" s="58" t="s">
        <v>257</v>
      </c>
      <c r="I81" s="11" t="s">
        <v>256</v>
      </c>
    </row>
    <row r="82" spans="1:12" ht="16.5" customHeight="1" x14ac:dyDescent="0.2">
      <c r="A82" s="280" t="s">
        <v>15</v>
      </c>
      <c r="B82" s="281"/>
      <c r="C82" s="282"/>
      <c r="D82" s="52"/>
      <c r="E82" s="52">
        <f>SUM(E81)</f>
        <v>2690000</v>
      </c>
      <c r="F82" s="52"/>
      <c r="G82" s="54"/>
      <c r="H82" s="54"/>
      <c r="I82" s="55"/>
    </row>
    <row r="83" spans="1:12" ht="30.75" customHeight="1" x14ac:dyDescent="0.2">
      <c r="A83" s="91" t="s">
        <v>51</v>
      </c>
      <c r="B83" s="266" t="s">
        <v>345</v>
      </c>
      <c r="C83" s="267"/>
      <c r="D83" s="267"/>
      <c r="E83" s="267"/>
      <c r="F83" s="267"/>
      <c r="G83" s="268"/>
      <c r="H83" s="48"/>
      <c r="I83" s="49" t="s">
        <v>108</v>
      </c>
      <c r="J83" s="50"/>
    </row>
    <row r="84" spans="1:12" ht="66.75" customHeight="1" x14ac:dyDescent="0.2">
      <c r="A84" s="57">
        <v>1</v>
      </c>
      <c r="B84" s="11" t="s">
        <v>265</v>
      </c>
      <c r="C84" s="11">
        <v>1986</v>
      </c>
      <c r="D84" s="35"/>
      <c r="E84" s="73">
        <v>3000000</v>
      </c>
      <c r="F84" s="11">
        <v>1684.55</v>
      </c>
      <c r="G84" s="11" t="s">
        <v>262</v>
      </c>
      <c r="H84" s="58" t="s">
        <v>264</v>
      </c>
      <c r="I84" s="11" t="s">
        <v>263</v>
      </c>
    </row>
    <row r="85" spans="1:12" x14ac:dyDescent="0.2">
      <c r="A85" s="280" t="s">
        <v>15</v>
      </c>
      <c r="B85" s="281"/>
      <c r="C85" s="282"/>
      <c r="D85" s="52"/>
      <c r="E85" s="53">
        <f>SUM(E84)</f>
        <v>3000000</v>
      </c>
      <c r="F85" s="52"/>
      <c r="G85" s="54"/>
      <c r="H85" s="54"/>
      <c r="I85" s="55"/>
    </row>
    <row r="86" spans="1:12" ht="31.5" customHeight="1" x14ac:dyDescent="0.2">
      <c r="A86" s="101" t="s">
        <v>52</v>
      </c>
      <c r="B86" s="266" t="s">
        <v>346</v>
      </c>
      <c r="C86" s="267"/>
      <c r="D86" s="267"/>
      <c r="E86" s="267"/>
      <c r="F86" s="267"/>
      <c r="G86" s="268"/>
      <c r="H86" s="48"/>
      <c r="I86" s="49" t="s">
        <v>107</v>
      </c>
      <c r="J86" s="50"/>
    </row>
    <row r="87" spans="1:12" ht="31.5" customHeight="1" x14ac:dyDescent="0.2">
      <c r="A87" s="57">
        <v>1</v>
      </c>
      <c r="B87" s="11" t="s">
        <v>271</v>
      </c>
      <c r="C87" s="11">
        <v>2006</v>
      </c>
      <c r="D87" s="35"/>
      <c r="E87" s="73">
        <v>2000000</v>
      </c>
      <c r="F87" s="11">
        <v>466</v>
      </c>
      <c r="G87" s="11" t="s">
        <v>237</v>
      </c>
      <c r="H87" s="58" t="s">
        <v>135</v>
      </c>
      <c r="I87" s="11" t="s">
        <v>270</v>
      </c>
    </row>
    <row r="88" spans="1:12" ht="16.5" customHeight="1" x14ac:dyDescent="0.2">
      <c r="A88" s="280" t="s">
        <v>15</v>
      </c>
      <c r="B88" s="281"/>
      <c r="C88" s="282"/>
      <c r="D88" s="52"/>
      <c r="E88" s="52">
        <f>SUM(E87)</f>
        <v>2000000</v>
      </c>
      <c r="F88" s="52"/>
      <c r="G88" s="54"/>
      <c r="H88" s="54"/>
      <c r="I88" s="55"/>
    </row>
    <row r="89" spans="1:12" ht="30.75" customHeight="1" x14ac:dyDescent="0.2">
      <c r="A89" s="101" t="s">
        <v>53</v>
      </c>
      <c r="B89" s="266" t="s">
        <v>54</v>
      </c>
      <c r="C89" s="267"/>
      <c r="D89" s="267"/>
      <c r="E89" s="267"/>
      <c r="F89" s="267"/>
      <c r="G89" s="268"/>
      <c r="H89" s="48"/>
      <c r="I89" s="49" t="s">
        <v>106</v>
      </c>
      <c r="J89" s="50"/>
    </row>
    <row r="90" spans="1:12" ht="30.75" customHeight="1" x14ac:dyDescent="0.2">
      <c r="A90" s="57">
        <v>1</v>
      </c>
      <c r="B90" s="11" t="s">
        <v>249</v>
      </c>
      <c r="C90" s="11" t="s">
        <v>274</v>
      </c>
      <c r="D90" s="35"/>
      <c r="E90" s="74">
        <v>2000000</v>
      </c>
      <c r="F90" s="75">
        <v>524</v>
      </c>
      <c r="G90" s="37" t="s">
        <v>282</v>
      </c>
      <c r="H90" s="10" t="s">
        <v>275</v>
      </c>
      <c r="I90" s="16" t="s">
        <v>276</v>
      </c>
    </row>
    <row r="91" spans="1:12" ht="16.5" customHeight="1" x14ac:dyDescent="0.2">
      <c r="A91" s="280" t="s">
        <v>15</v>
      </c>
      <c r="B91" s="281"/>
      <c r="C91" s="282"/>
      <c r="D91" s="52"/>
      <c r="E91" s="53">
        <f>SUM(E90)</f>
        <v>2000000</v>
      </c>
      <c r="F91" s="52"/>
      <c r="G91" s="54"/>
      <c r="H91" s="54"/>
      <c r="I91" s="55"/>
    </row>
    <row r="92" spans="1:12" ht="30.75" customHeight="1" x14ac:dyDescent="0.2">
      <c r="A92" s="101" t="s">
        <v>101</v>
      </c>
      <c r="B92" s="266" t="s">
        <v>99</v>
      </c>
      <c r="C92" s="267"/>
      <c r="D92" s="267"/>
      <c r="E92" s="267"/>
      <c r="F92" s="267"/>
      <c r="G92" s="268"/>
      <c r="H92" s="48"/>
      <c r="I92" s="49" t="s">
        <v>102</v>
      </c>
      <c r="J92" s="50"/>
    </row>
    <row r="93" spans="1:12" ht="30.75" customHeight="1" x14ac:dyDescent="0.2">
      <c r="A93" s="5">
        <v>1</v>
      </c>
      <c r="B93" s="37" t="s">
        <v>103</v>
      </c>
      <c r="C93" s="26">
        <v>2002</v>
      </c>
      <c r="D93" s="51"/>
      <c r="E93" s="74">
        <v>300000</v>
      </c>
      <c r="F93" s="75">
        <v>188.5</v>
      </c>
      <c r="G93" s="21" t="s">
        <v>283</v>
      </c>
      <c r="H93" s="10" t="s">
        <v>144</v>
      </c>
      <c r="I93" s="10" t="s">
        <v>256</v>
      </c>
    </row>
    <row r="94" spans="1:12" ht="16.5" customHeight="1" x14ac:dyDescent="0.2">
      <c r="A94" s="280" t="s">
        <v>15</v>
      </c>
      <c r="B94" s="281"/>
      <c r="C94" s="282"/>
      <c r="D94" s="52"/>
      <c r="E94" s="53">
        <f>SUM(E93)</f>
        <v>300000</v>
      </c>
      <c r="F94" s="52"/>
      <c r="G94" s="54"/>
      <c r="H94" s="54"/>
      <c r="I94" s="55"/>
    </row>
    <row r="95" spans="1:12" ht="30.75" customHeight="1" x14ac:dyDescent="0.2">
      <c r="A95" s="101" t="s">
        <v>392</v>
      </c>
      <c r="B95" s="266" t="s">
        <v>393</v>
      </c>
      <c r="C95" s="267"/>
      <c r="D95" s="267"/>
      <c r="E95" s="267"/>
      <c r="F95" s="267"/>
      <c r="G95" s="268"/>
      <c r="H95" s="48"/>
      <c r="I95" s="49"/>
      <c r="J95" s="50"/>
    </row>
    <row r="96" spans="1:12" ht="30.75" customHeight="1" x14ac:dyDescent="0.2">
      <c r="A96" s="128">
        <v>1</v>
      </c>
      <c r="B96" s="175" t="s">
        <v>365</v>
      </c>
      <c r="C96" s="174"/>
      <c r="D96" s="175"/>
      <c r="E96" s="176"/>
      <c r="F96" s="175"/>
      <c r="G96" s="175"/>
      <c r="H96" s="174"/>
      <c r="I96" s="174"/>
      <c r="L96" s="59"/>
    </row>
    <row r="98" spans="3:13" ht="32.25" customHeight="1" x14ac:dyDescent="0.2">
      <c r="C98" s="87"/>
      <c r="D98" s="260" t="s">
        <v>15</v>
      </c>
      <c r="E98" s="261">
        <f>SUM(E94,E91,E88,E85,E82,E76,E62,E58)</f>
        <v>39875021.950000003</v>
      </c>
      <c r="F98" s="88"/>
      <c r="G98" s="89"/>
      <c r="H98" s="89"/>
      <c r="I98" s="89"/>
      <c r="J98" s="90"/>
      <c r="K98" s="90"/>
      <c r="L98" s="88"/>
      <c r="M98" s="90"/>
    </row>
    <row r="99" spans="3:13" x14ac:dyDescent="0.2">
      <c r="L99" s="46"/>
    </row>
    <row r="100" spans="3:13" x14ac:dyDescent="0.2">
      <c r="D100" s="77"/>
      <c r="E100" s="78"/>
      <c r="F100" s="79"/>
      <c r="L100" s="46"/>
    </row>
    <row r="101" spans="3:13" x14ac:dyDescent="0.2">
      <c r="L101" s="46"/>
    </row>
    <row r="116" spans="1:9" ht="48" customHeight="1" x14ac:dyDescent="0.2">
      <c r="A116" s="80"/>
      <c r="B116" s="27"/>
      <c r="C116" s="81"/>
      <c r="D116" s="82"/>
      <c r="E116" s="83"/>
      <c r="F116" s="81"/>
      <c r="G116" s="81"/>
      <c r="H116" s="84"/>
      <c r="I116" s="61"/>
    </row>
    <row r="117" spans="1:9" ht="12.75" customHeight="1" x14ac:dyDescent="0.2"/>
  </sheetData>
  <mergeCells count="59">
    <mergeCell ref="H24:H25"/>
    <mergeCell ref="I24:I25"/>
    <mergeCell ref="A35:A36"/>
    <mergeCell ref="B35:B36"/>
    <mergeCell ref="C35:C36"/>
    <mergeCell ref="E35:E36"/>
    <mergeCell ref="F35:F36"/>
    <mergeCell ref="G35:G36"/>
    <mergeCell ref="H35:H36"/>
    <mergeCell ref="I35:I36"/>
    <mergeCell ref="B24:B25"/>
    <mergeCell ref="C24:C25"/>
    <mergeCell ref="D24:D25"/>
    <mergeCell ref="F24:F25"/>
    <mergeCell ref="G24:G25"/>
    <mergeCell ref="H60:H61"/>
    <mergeCell ref="I60:I61"/>
    <mergeCell ref="B59:G59"/>
    <mergeCell ref="A60:A61"/>
    <mergeCell ref="B60:B61"/>
    <mergeCell ref="C60:C61"/>
    <mergeCell ref="D60:D61"/>
    <mergeCell ref="A72:C72"/>
    <mergeCell ref="A76:C76"/>
    <mergeCell ref="B65:G65"/>
    <mergeCell ref="B67:G67"/>
    <mergeCell ref="G60:G61"/>
    <mergeCell ref="B95:G95"/>
    <mergeCell ref="F60:F61"/>
    <mergeCell ref="A58:C58"/>
    <mergeCell ref="H2:I2"/>
    <mergeCell ref="B5:G5"/>
    <mergeCell ref="A94:C94"/>
    <mergeCell ref="A79:C79"/>
    <mergeCell ref="A82:C82"/>
    <mergeCell ref="A85:C85"/>
    <mergeCell ref="A88:C88"/>
    <mergeCell ref="A91:C91"/>
    <mergeCell ref="B80:G80"/>
    <mergeCell ref="B83:G83"/>
    <mergeCell ref="B86:G86"/>
    <mergeCell ref="B89:G89"/>
    <mergeCell ref="B63:G63"/>
    <mergeCell ref="B92:G92"/>
    <mergeCell ref="A3:M3"/>
    <mergeCell ref="A6:A7"/>
    <mergeCell ref="B6:B7"/>
    <mergeCell ref="C6:C7"/>
    <mergeCell ref="D6:D7"/>
    <mergeCell ref="F6:F7"/>
    <mergeCell ref="G6:G7"/>
    <mergeCell ref="H6:H7"/>
    <mergeCell ref="I6:I7"/>
    <mergeCell ref="A24:A25"/>
    <mergeCell ref="B70:G70"/>
    <mergeCell ref="B73:G73"/>
    <mergeCell ref="B77:G77"/>
    <mergeCell ref="A62:C62"/>
    <mergeCell ref="A69:C69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64" fitToHeight="4" orientation="landscape" r:id="rId1"/>
  <headerFooter alignWithMargins="0">
    <oddHeader>&amp;R&amp;"Arial,Pogrubiony"&amp;12&amp;UZałącznik nr 1
&amp;"Arial,Pogrubiona kursywa"&amp;UWykaz budynków i budowli</oddHeader>
  </headerFooter>
  <rowBreaks count="1" manualBreakCount="1">
    <brk id="7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L220"/>
  <sheetViews>
    <sheetView view="pageBreakPreview" topLeftCell="A211" zoomScaleNormal="100" zoomScaleSheetLayoutView="100" workbookViewId="0">
      <selection activeCell="C222" sqref="C219:C222"/>
    </sheetView>
  </sheetViews>
  <sheetFormatPr defaultRowHeight="12.75" x14ac:dyDescent="0.2"/>
  <cols>
    <col min="1" max="1" width="5" style="43" customWidth="1"/>
    <col min="2" max="2" width="48.42578125" style="103" customWidth="1"/>
    <col min="3" max="3" width="17.140625" style="43" customWidth="1"/>
    <col min="4" max="4" width="19.85546875" style="46" customWidth="1"/>
    <col min="5" max="5" width="14.42578125" style="105" customWidth="1"/>
    <col min="6" max="6" width="13.140625" style="34" customWidth="1"/>
    <col min="7" max="7" width="15.85546875" style="34" bestFit="1" customWidth="1"/>
    <col min="8" max="8" width="13.85546875" style="34" bestFit="1" customWidth="1"/>
    <col min="9" max="9" width="9.140625" style="34"/>
    <col min="10" max="10" width="13.85546875" style="34" bestFit="1" customWidth="1"/>
    <col min="11" max="16384" width="9.140625" style="34"/>
  </cols>
  <sheetData>
    <row r="1" spans="1:12" s="219" customFormat="1" x14ac:dyDescent="0.2">
      <c r="A1" s="230" t="s">
        <v>456</v>
      </c>
      <c r="B1" s="231"/>
      <c r="C1" s="232"/>
      <c r="D1" s="233"/>
    </row>
    <row r="2" spans="1:12" x14ac:dyDescent="0.2">
      <c r="A2" s="102"/>
      <c r="D2" s="104" t="s">
        <v>22</v>
      </c>
    </row>
    <row r="3" spans="1:12" x14ac:dyDescent="0.2">
      <c r="A3" s="102"/>
      <c r="D3" s="104"/>
    </row>
    <row r="4" spans="1:12" ht="25.5" x14ac:dyDescent="0.2">
      <c r="A4" s="47" t="s">
        <v>0</v>
      </c>
      <c r="B4" s="106" t="s">
        <v>3</v>
      </c>
      <c r="C4" s="47" t="s">
        <v>4</v>
      </c>
      <c r="D4" s="52" t="s">
        <v>2</v>
      </c>
      <c r="E4" s="107"/>
    </row>
    <row r="5" spans="1:12" ht="12.75" customHeight="1" x14ac:dyDescent="0.2">
      <c r="A5" s="318" t="s">
        <v>287</v>
      </c>
      <c r="B5" s="318"/>
      <c r="C5" s="318"/>
      <c r="D5" s="318"/>
      <c r="E5" s="108"/>
    </row>
    <row r="6" spans="1:12" ht="12.75" customHeight="1" x14ac:dyDescent="0.2">
      <c r="A6" s="22">
        <v>1</v>
      </c>
      <c r="B6" s="12" t="s">
        <v>147</v>
      </c>
      <c r="C6" s="14">
        <v>2010</v>
      </c>
      <c r="D6" s="205">
        <v>2891.4</v>
      </c>
      <c r="J6" s="110"/>
      <c r="K6" s="109"/>
    </row>
    <row r="7" spans="1:12" ht="12.75" customHeight="1" x14ac:dyDescent="0.2">
      <c r="A7" s="22">
        <v>2</v>
      </c>
      <c r="B7" s="13" t="s">
        <v>148</v>
      </c>
      <c r="C7" s="14">
        <v>2010</v>
      </c>
      <c r="D7" s="205">
        <v>1958.1</v>
      </c>
    </row>
    <row r="8" spans="1:12" ht="12.75" customHeight="1" x14ac:dyDescent="0.2">
      <c r="A8" s="22">
        <v>3</v>
      </c>
      <c r="B8" s="13" t="s">
        <v>149</v>
      </c>
      <c r="C8" s="14">
        <v>2011</v>
      </c>
      <c r="D8" s="202">
        <v>4279.07</v>
      </c>
      <c r="L8" s="109"/>
    </row>
    <row r="9" spans="1:12" ht="12.75" customHeight="1" x14ac:dyDescent="0.2">
      <c r="A9" s="22">
        <v>4</v>
      </c>
      <c r="B9" s="13" t="s">
        <v>150</v>
      </c>
      <c r="C9" s="14">
        <v>2011</v>
      </c>
      <c r="D9" s="202">
        <v>2376</v>
      </c>
      <c r="I9" s="109"/>
    </row>
    <row r="10" spans="1:12" ht="12.75" customHeight="1" x14ac:dyDescent="0.2">
      <c r="A10" s="22">
        <v>5</v>
      </c>
      <c r="B10" s="13" t="s">
        <v>151</v>
      </c>
      <c r="C10" s="14">
        <v>2011</v>
      </c>
      <c r="D10" s="202">
        <v>5528</v>
      </c>
      <c r="G10" s="109"/>
    </row>
    <row r="11" spans="1:12" ht="12.75" customHeight="1" x14ac:dyDescent="0.2">
      <c r="A11" s="22">
        <v>6</v>
      </c>
      <c r="B11" s="13" t="s">
        <v>152</v>
      </c>
      <c r="C11" s="14">
        <v>2011</v>
      </c>
      <c r="D11" s="202">
        <v>4940</v>
      </c>
      <c r="G11" s="109"/>
    </row>
    <row r="12" spans="1:12" ht="12.75" customHeight="1" x14ac:dyDescent="0.2">
      <c r="A12" s="22">
        <v>7</v>
      </c>
      <c r="B12" s="13" t="s">
        <v>153</v>
      </c>
      <c r="C12" s="14">
        <v>2011</v>
      </c>
      <c r="D12" s="202">
        <v>4774</v>
      </c>
    </row>
    <row r="13" spans="1:12" ht="12.75" customHeight="1" x14ac:dyDescent="0.2">
      <c r="A13" s="22">
        <v>8</v>
      </c>
      <c r="B13" s="13" t="s">
        <v>154</v>
      </c>
      <c r="C13" s="14">
        <v>2011</v>
      </c>
      <c r="D13" s="202">
        <v>10475</v>
      </c>
      <c r="L13" s="109"/>
    </row>
    <row r="14" spans="1:12" ht="12.75" customHeight="1" x14ac:dyDescent="0.2">
      <c r="A14" s="22">
        <v>9</v>
      </c>
      <c r="B14" s="13" t="s">
        <v>155</v>
      </c>
      <c r="C14" s="14">
        <v>2011</v>
      </c>
      <c r="D14" s="202">
        <v>7000</v>
      </c>
      <c r="G14" s="109"/>
    </row>
    <row r="15" spans="1:12" ht="12.75" customHeight="1" x14ac:dyDescent="0.2">
      <c r="A15" s="22">
        <v>10</v>
      </c>
      <c r="B15" s="13" t="s">
        <v>156</v>
      </c>
      <c r="C15" s="14">
        <v>2011</v>
      </c>
      <c r="D15" s="202">
        <v>10125</v>
      </c>
      <c r="G15" s="109"/>
    </row>
    <row r="16" spans="1:12" ht="12.75" customHeight="1" x14ac:dyDescent="0.2">
      <c r="A16" s="22">
        <v>11</v>
      </c>
      <c r="B16" s="13" t="s">
        <v>157</v>
      </c>
      <c r="C16" s="14">
        <v>2011</v>
      </c>
      <c r="D16" s="202">
        <v>23314</v>
      </c>
      <c r="G16" s="109"/>
    </row>
    <row r="17" spans="1:7" ht="12.75" customHeight="1" x14ac:dyDescent="0.2">
      <c r="A17" s="22">
        <v>12</v>
      </c>
      <c r="B17" s="13" t="s">
        <v>158</v>
      </c>
      <c r="C17" s="14">
        <v>2011</v>
      </c>
      <c r="D17" s="202">
        <v>2308</v>
      </c>
      <c r="G17" s="109"/>
    </row>
    <row r="18" spans="1:7" ht="12.75" customHeight="1" x14ac:dyDescent="0.2">
      <c r="A18" s="22">
        <v>13</v>
      </c>
      <c r="B18" s="13" t="s">
        <v>159</v>
      </c>
      <c r="C18" s="14">
        <v>2011</v>
      </c>
      <c r="D18" s="202">
        <v>2127</v>
      </c>
      <c r="G18" s="109"/>
    </row>
    <row r="19" spans="1:7" ht="12.75" customHeight="1" x14ac:dyDescent="0.2">
      <c r="A19" s="22">
        <v>14</v>
      </c>
      <c r="B19" s="13" t="s">
        <v>163</v>
      </c>
      <c r="C19" s="14">
        <v>2011</v>
      </c>
      <c r="D19" s="202">
        <v>2236</v>
      </c>
      <c r="G19" s="109"/>
    </row>
    <row r="20" spans="1:7" ht="12.75" customHeight="1" x14ac:dyDescent="0.2">
      <c r="A20" s="22">
        <v>15</v>
      </c>
      <c r="B20" s="13" t="s">
        <v>160</v>
      </c>
      <c r="C20" s="14">
        <v>2010</v>
      </c>
      <c r="D20" s="202">
        <f>2*488</f>
        <v>976</v>
      </c>
      <c r="G20" s="109"/>
    </row>
    <row r="21" spans="1:7" ht="12.75" customHeight="1" x14ac:dyDescent="0.2">
      <c r="A21" s="22">
        <v>16</v>
      </c>
      <c r="B21" s="13" t="s">
        <v>161</v>
      </c>
      <c r="C21" s="14">
        <v>2010</v>
      </c>
      <c r="D21" s="202">
        <v>2010</v>
      </c>
      <c r="G21" s="109"/>
    </row>
    <row r="22" spans="1:7" ht="12.75" customHeight="1" x14ac:dyDescent="0.2">
      <c r="A22" s="22">
        <v>17</v>
      </c>
      <c r="B22" s="13" t="s">
        <v>162</v>
      </c>
      <c r="C22" s="14">
        <v>2011</v>
      </c>
      <c r="D22" s="202">
        <v>514</v>
      </c>
      <c r="G22" s="109"/>
    </row>
    <row r="23" spans="1:7" ht="12.75" customHeight="1" x14ac:dyDescent="0.2">
      <c r="A23" s="22">
        <v>18</v>
      </c>
      <c r="B23" s="177" t="s">
        <v>355</v>
      </c>
      <c r="C23" s="178">
        <v>2012</v>
      </c>
      <c r="D23" s="206">
        <v>984</v>
      </c>
      <c r="G23" s="109"/>
    </row>
    <row r="24" spans="1:7" ht="12.75" customHeight="1" x14ac:dyDescent="0.2">
      <c r="A24" s="22">
        <v>19</v>
      </c>
      <c r="B24" s="177" t="s">
        <v>355</v>
      </c>
      <c r="C24" s="178">
        <v>2012</v>
      </c>
      <c r="D24" s="206">
        <v>984</v>
      </c>
      <c r="G24" s="109"/>
    </row>
    <row r="25" spans="1:7" ht="12.75" customHeight="1" x14ac:dyDescent="0.2">
      <c r="A25" s="22">
        <v>20</v>
      </c>
      <c r="B25" s="177" t="s">
        <v>356</v>
      </c>
      <c r="C25" s="178">
        <v>2013</v>
      </c>
      <c r="D25" s="206">
        <v>897.9</v>
      </c>
      <c r="G25" s="109"/>
    </row>
    <row r="26" spans="1:7" ht="12.75" customHeight="1" x14ac:dyDescent="0.2">
      <c r="A26" s="22">
        <v>21</v>
      </c>
      <c r="B26" s="177" t="s">
        <v>357</v>
      </c>
      <c r="C26" s="178">
        <v>2013</v>
      </c>
      <c r="D26" s="206">
        <v>800</v>
      </c>
      <c r="G26" s="109"/>
    </row>
    <row r="27" spans="1:7" ht="12.75" customHeight="1" x14ac:dyDescent="0.2">
      <c r="A27" s="22">
        <v>22</v>
      </c>
      <c r="B27" s="13" t="s">
        <v>372</v>
      </c>
      <c r="C27" s="14">
        <v>2013</v>
      </c>
      <c r="D27" s="202">
        <v>2505</v>
      </c>
      <c r="E27" s="186"/>
      <c r="G27" s="109"/>
    </row>
    <row r="28" spans="1:7" ht="12.75" customHeight="1" x14ac:dyDescent="0.2">
      <c r="A28" s="22">
        <v>23</v>
      </c>
      <c r="B28" s="13" t="s">
        <v>440</v>
      </c>
      <c r="C28" s="14">
        <v>2014</v>
      </c>
      <c r="D28" s="202">
        <v>11193</v>
      </c>
      <c r="E28" s="186"/>
      <c r="G28" s="109"/>
    </row>
    <row r="29" spans="1:7" ht="12.75" customHeight="1" x14ac:dyDescent="0.2">
      <c r="A29" s="22">
        <v>24</v>
      </c>
      <c r="B29" s="13" t="s">
        <v>441</v>
      </c>
      <c r="C29" s="14">
        <v>2014</v>
      </c>
      <c r="D29" s="202">
        <v>4227.08</v>
      </c>
      <c r="E29" s="186"/>
      <c r="G29" s="109"/>
    </row>
    <row r="30" spans="1:7" ht="12.75" customHeight="1" x14ac:dyDescent="0.2">
      <c r="A30" s="22">
        <v>25</v>
      </c>
      <c r="B30" s="13" t="s">
        <v>442</v>
      </c>
      <c r="C30" s="14">
        <v>2014</v>
      </c>
      <c r="D30" s="202">
        <v>3096</v>
      </c>
      <c r="E30" s="186"/>
      <c r="G30" s="109"/>
    </row>
    <row r="31" spans="1:7" ht="12.75" customHeight="1" x14ac:dyDescent="0.2">
      <c r="A31" s="22">
        <v>26</v>
      </c>
      <c r="B31" s="13" t="s">
        <v>163</v>
      </c>
      <c r="C31" s="14">
        <v>2015</v>
      </c>
      <c r="D31" s="202">
        <v>328.74</v>
      </c>
      <c r="E31" s="186"/>
      <c r="G31" s="109"/>
    </row>
    <row r="32" spans="1:7" ht="12.75" customHeight="1" x14ac:dyDescent="0.2">
      <c r="A32" s="22">
        <v>27</v>
      </c>
      <c r="B32" s="13" t="s">
        <v>357</v>
      </c>
      <c r="C32" s="14">
        <v>2015</v>
      </c>
      <c r="D32" s="202">
        <v>842.55</v>
      </c>
      <c r="E32" s="186"/>
      <c r="G32" s="109"/>
    </row>
    <row r="33" spans="1:8" ht="12.75" customHeight="1" x14ac:dyDescent="0.2">
      <c r="A33" s="22">
        <v>28</v>
      </c>
      <c r="B33" s="13" t="s">
        <v>357</v>
      </c>
      <c r="C33" s="14">
        <v>2015</v>
      </c>
      <c r="D33" s="202">
        <v>842.55</v>
      </c>
      <c r="E33" s="186"/>
      <c r="G33" s="109"/>
    </row>
    <row r="34" spans="1:8" ht="12.75" customHeight="1" x14ac:dyDescent="0.2">
      <c r="A34" s="308" t="s">
        <v>15</v>
      </c>
      <c r="B34" s="308"/>
      <c r="C34" s="308"/>
      <c r="D34" s="131">
        <f>SUM(D6:D33)</f>
        <v>114532.39000000001</v>
      </c>
      <c r="F34" s="109"/>
    </row>
    <row r="35" spans="1:8" x14ac:dyDescent="0.2">
      <c r="A35" s="327">
        <v>29</v>
      </c>
      <c r="B35" s="12" t="s">
        <v>446</v>
      </c>
      <c r="C35" s="188">
        <v>2014</v>
      </c>
      <c r="D35" s="207">
        <v>199075.5</v>
      </c>
      <c r="E35" s="333" t="s">
        <v>374</v>
      </c>
    </row>
    <row r="36" spans="1:8" ht="63.75" x14ac:dyDescent="0.2">
      <c r="A36" s="328"/>
      <c r="B36" s="13" t="s">
        <v>447</v>
      </c>
      <c r="C36" s="188"/>
      <c r="D36" s="202"/>
      <c r="E36" s="334"/>
    </row>
    <row r="37" spans="1:8" ht="12.75" customHeight="1" x14ac:dyDescent="0.2">
      <c r="A37" s="308" t="s">
        <v>15</v>
      </c>
      <c r="B37" s="308"/>
      <c r="C37" s="308"/>
      <c r="D37" s="131">
        <f>SUM(D35:D36)</f>
        <v>199075.5</v>
      </c>
      <c r="F37" s="109"/>
    </row>
    <row r="38" spans="1:8" ht="12.75" customHeight="1" x14ac:dyDescent="0.2">
      <c r="A38" s="319" t="s">
        <v>55</v>
      </c>
      <c r="B38" s="320"/>
      <c r="C38" s="320"/>
      <c r="D38" s="320"/>
      <c r="E38" s="108"/>
    </row>
    <row r="39" spans="1:8" s="41" customFormat="1" ht="12.75" customHeight="1" x14ac:dyDescent="0.2">
      <c r="A39" s="133">
        <v>1</v>
      </c>
      <c r="B39" s="134" t="s">
        <v>150</v>
      </c>
      <c r="C39" s="133">
        <v>2010</v>
      </c>
      <c r="D39" s="189">
        <v>3344</v>
      </c>
      <c r="E39" s="28"/>
    </row>
    <row r="40" spans="1:8" s="41" customFormat="1" ht="12.75" customHeight="1" x14ac:dyDescent="0.2">
      <c r="A40" s="133">
        <v>2</v>
      </c>
      <c r="B40" s="134" t="s">
        <v>233</v>
      </c>
      <c r="C40" s="133">
        <v>2010</v>
      </c>
      <c r="D40" s="189">
        <v>896</v>
      </c>
      <c r="E40" s="28"/>
    </row>
    <row r="41" spans="1:8" s="41" customFormat="1" ht="12.75" customHeight="1" x14ac:dyDescent="0.2">
      <c r="A41" s="133">
        <v>3</v>
      </c>
      <c r="B41" s="129" t="s">
        <v>324</v>
      </c>
      <c r="C41" s="141">
        <v>2012</v>
      </c>
      <c r="D41" s="195">
        <v>2082.5700000000002</v>
      </c>
      <c r="E41" s="40"/>
    </row>
    <row r="42" spans="1:8" s="41" customFormat="1" ht="12.75" customHeight="1" x14ac:dyDescent="0.2">
      <c r="A42" s="133">
        <v>4</v>
      </c>
      <c r="B42" s="129" t="s">
        <v>349</v>
      </c>
      <c r="C42" s="141">
        <v>2012</v>
      </c>
      <c r="D42" s="195">
        <v>990</v>
      </c>
      <c r="E42" s="40"/>
    </row>
    <row r="43" spans="1:8" ht="12.75" customHeight="1" x14ac:dyDescent="0.2">
      <c r="A43" s="308" t="s">
        <v>15</v>
      </c>
      <c r="B43" s="308"/>
      <c r="C43" s="308"/>
      <c r="D43" s="131">
        <f>SUM(D39:D42)</f>
        <v>7312.57</v>
      </c>
      <c r="E43" s="108"/>
      <c r="F43" s="114"/>
    </row>
    <row r="44" spans="1:8" ht="12.75" customHeight="1" x14ac:dyDescent="0.2">
      <c r="A44" s="133">
        <v>1</v>
      </c>
      <c r="B44" s="134" t="s">
        <v>243</v>
      </c>
      <c r="C44" s="133">
        <v>2014</v>
      </c>
      <c r="D44" s="192">
        <v>2824.99</v>
      </c>
      <c r="E44" s="300" t="s">
        <v>374</v>
      </c>
      <c r="G44" s="56"/>
      <c r="H44" s="56"/>
    </row>
    <row r="45" spans="1:8" ht="12.75" customHeight="1" x14ac:dyDescent="0.2">
      <c r="A45" s="133">
        <v>2</v>
      </c>
      <c r="B45" s="134" t="s">
        <v>243</v>
      </c>
      <c r="C45" s="133">
        <v>2014</v>
      </c>
      <c r="D45" s="192">
        <v>2824.99</v>
      </c>
      <c r="E45" s="301"/>
      <c r="G45" s="56"/>
      <c r="H45" s="56"/>
    </row>
    <row r="46" spans="1:8" ht="12.75" customHeight="1" x14ac:dyDescent="0.2">
      <c r="A46" s="133">
        <v>3</v>
      </c>
      <c r="B46" s="134" t="s">
        <v>243</v>
      </c>
      <c r="C46" s="133">
        <v>2014</v>
      </c>
      <c r="D46" s="193">
        <v>2824.99</v>
      </c>
      <c r="E46" s="301"/>
      <c r="G46" s="56"/>
      <c r="H46" s="56"/>
    </row>
    <row r="47" spans="1:8" ht="12.75" customHeight="1" x14ac:dyDescent="0.2">
      <c r="A47" s="133">
        <v>4</v>
      </c>
      <c r="B47" s="134" t="s">
        <v>243</v>
      </c>
      <c r="C47" s="133">
        <v>2014</v>
      </c>
      <c r="D47" s="194">
        <v>2824.99</v>
      </c>
      <c r="E47" s="301"/>
      <c r="G47" s="56"/>
      <c r="H47" s="56"/>
    </row>
    <row r="48" spans="1:8" ht="12.75" customHeight="1" x14ac:dyDescent="0.2">
      <c r="A48" s="133">
        <v>5</v>
      </c>
      <c r="B48" s="134" t="s">
        <v>243</v>
      </c>
      <c r="C48" s="133">
        <v>2014</v>
      </c>
      <c r="D48" s="194">
        <v>2824.99</v>
      </c>
      <c r="E48" s="301"/>
      <c r="G48" s="56"/>
      <c r="H48" s="56"/>
    </row>
    <row r="49" spans="1:8" ht="12.75" customHeight="1" x14ac:dyDescent="0.2">
      <c r="A49" s="133">
        <v>6</v>
      </c>
      <c r="B49" s="134" t="s">
        <v>243</v>
      </c>
      <c r="C49" s="133">
        <v>2014</v>
      </c>
      <c r="D49" s="194">
        <v>2824.99</v>
      </c>
      <c r="E49" s="301"/>
      <c r="G49" s="56"/>
      <c r="H49" s="56"/>
    </row>
    <row r="50" spans="1:8" ht="12.75" customHeight="1" x14ac:dyDescent="0.2">
      <c r="A50" s="133">
        <v>7</v>
      </c>
      <c r="B50" s="171" t="s">
        <v>267</v>
      </c>
      <c r="C50" s="133">
        <v>2014</v>
      </c>
      <c r="D50" s="194">
        <v>1308.72</v>
      </c>
      <c r="E50" s="302"/>
      <c r="G50" s="56"/>
      <c r="H50" s="56"/>
    </row>
    <row r="51" spans="1:8" ht="12.75" customHeight="1" x14ac:dyDescent="0.2">
      <c r="A51" s="308" t="s">
        <v>15</v>
      </c>
      <c r="B51" s="308"/>
      <c r="C51" s="308"/>
      <c r="D51" s="131">
        <f>SUM(D44:D50)</f>
        <v>18258.66</v>
      </c>
      <c r="E51" s="108"/>
      <c r="F51" s="114"/>
    </row>
    <row r="52" spans="1:8" ht="12.75" customHeight="1" x14ac:dyDescent="0.2">
      <c r="A52" s="321" t="s">
        <v>56</v>
      </c>
      <c r="B52" s="322"/>
      <c r="C52" s="322"/>
      <c r="D52" s="323"/>
      <c r="E52" s="108"/>
    </row>
    <row r="53" spans="1:8" s="41" customFormat="1" ht="12.75" customHeight="1" x14ac:dyDescent="0.2">
      <c r="A53" s="111">
        <v>1</v>
      </c>
      <c r="B53" s="134" t="s">
        <v>366</v>
      </c>
      <c r="C53" s="133">
        <v>2012</v>
      </c>
      <c r="D53" s="189">
        <v>1000</v>
      </c>
      <c r="E53" s="28"/>
    </row>
    <row r="54" spans="1:8" s="41" customFormat="1" ht="12.75" customHeight="1" x14ac:dyDescent="0.2">
      <c r="A54" s="111">
        <v>2</v>
      </c>
      <c r="B54" s="134" t="s">
        <v>367</v>
      </c>
      <c r="C54" s="133">
        <v>2012</v>
      </c>
      <c r="D54" s="189">
        <v>3089.99</v>
      </c>
      <c r="E54" s="28"/>
    </row>
    <row r="55" spans="1:8" ht="12.75" customHeight="1" x14ac:dyDescent="0.2">
      <c r="A55" s="308" t="s">
        <v>15</v>
      </c>
      <c r="B55" s="308"/>
      <c r="C55" s="308"/>
      <c r="D55" s="131">
        <f>SUM(D53:D54)</f>
        <v>4089.99</v>
      </c>
      <c r="E55" s="108"/>
      <c r="G55" s="56"/>
      <c r="H55" s="56"/>
    </row>
    <row r="56" spans="1:8" ht="12.75" customHeight="1" x14ac:dyDescent="0.2">
      <c r="A56" s="324" t="s">
        <v>368</v>
      </c>
      <c r="B56" s="325"/>
      <c r="C56" s="325"/>
      <c r="D56" s="326"/>
      <c r="E56" s="108"/>
      <c r="G56" s="56"/>
      <c r="H56" s="56"/>
    </row>
    <row r="57" spans="1:8" ht="12.75" customHeight="1" x14ac:dyDescent="0.2">
      <c r="A57" s="133">
        <v>1</v>
      </c>
      <c r="B57" s="134" t="s">
        <v>241</v>
      </c>
      <c r="C57" s="133">
        <v>2010</v>
      </c>
      <c r="D57" s="189">
        <v>2950</v>
      </c>
      <c r="E57" s="108"/>
      <c r="G57" s="56"/>
      <c r="H57" s="56"/>
    </row>
    <row r="58" spans="1:8" ht="12.75" customHeight="1" x14ac:dyDescent="0.2">
      <c r="A58" s="308" t="s">
        <v>15</v>
      </c>
      <c r="B58" s="308"/>
      <c r="C58" s="308"/>
      <c r="D58" s="131">
        <f>SUM(D57)</f>
        <v>2950</v>
      </c>
      <c r="E58" s="108"/>
      <c r="G58" s="56"/>
      <c r="H58" s="56"/>
    </row>
    <row r="59" spans="1:8" ht="12.75" customHeight="1" x14ac:dyDescent="0.2">
      <c r="A59" s="133">
        <v>1</v>
      </c>
      <c r="B59" s="134" t="s">
        <v>243</v>
      </c>
      <c r="C59" s="133">
        <v>2014</v>
      </c>
      <c r="D59" s="192">
        <v>2824.99</v>
      </c>
      <c r="E59" s="299" t="s">
        <v>374</v>
      </c>
      <c r="G59" s="56"/>
      <c r="H59" s="56"/>
    </row>
    <row r="60" spans="1:8" ht="12.75" customHeight="1" x14ac:dyDescent="0.2">
      <c r="A60" s="133">
        <v>2</v>
      </c>
      <c r="B60" s="134" t="s">
        <v>243</v>
      </c>
      <c r="C60" s="133">
        <v>2014</v>
      </c>
      <c r="D60" s="193">
        <v>2824.99</v>
      </c>
      <c r="E60" s="299"/>
      <c r="G60" s="56"/>
      <c r="H60" s="56"/>
    </row>
    <row r="61" spans="1:8" ht="12.75" customHeight="1" x14ac:dyDescent="0.2">
      <c r="A61" s="133">
        <v>3</v>
      </c>
      <c r="B61" s="134" t="s">
        <v>243</v>
      </c>
      <c r="C61" s="133">
        <v>2014</v>
      </c>
      <c r="D61" s="194">
        <v>2824.99</v>
      </c>
      <c r="E61" s="299"/>
      <c r="G61" s="56"/>
      <c r="H61" s="56"/>
    </row>
    <row r="62" spans="1:8" ht="12.75" customHeight="1" x14ac:dyDescent="0.2">
      <c r="A62" s="133">
        <v>4</v>
      </c>
      <c r="B62" s="134" t="s">
        <v>243</v>
      </c>
      <c r="C62" s="133">
        <v>2014</v>
      </c>
      <c r="D62" s="194">
        <v>2824.99</v>
      </c>
      <c r="E62" s="299"/>
      <c r="G62" s="56"/>
      <c r="H62" s="56"/>
    </row>
    <row r="63" spans="1:8" ht="12.75" customHeight="1" x14ac:dyDescent="0.2">
      <c r="A63" s="133">
        <v>5</v>
      </c>
      <c r="B63" s="134" t="s">
        <v>243</v>
      </c>
      <c r="C63" s="133">
        <v>2014</v>
      </c>
      <c r="D63" s="194">
        <v>2824.99</v>
      </c>
      <c r="E63" s="299"/>
      <c r="G63" s="56"/>
      <c r="H63" s="56"/>
    </row>
    <row r="64" spans="1:8" ht="12.75" customHeight="1" x14ac:dyDescent="0.2">
      <c r="A64" s="133">
        <v>6</v>
      </c>
      <c r="B64" s="171" t="s">
        <v>267</v>
      </c>
      <c r="C64" s="133">
        <v>2014</v>
      </c>
      <c r="D64" s="194">
        <v>1308.72</v>
      </c>
      <c r="E64" s="299"/>
      <c r="G64" s="56"/>
      <c r="H64" s="56"/>
    </row>
    <row r="65" spans="1:8" ht="12.75" customHeight="1" x14ac:dyDescent="0.2">
      <c r="A65" s="308" t="s">
        <v>15</v>
      </c>
      <c r="B65" s="308"/>
      <c r="C65" s="308"/>
      <c r="D65" s="131">
        <f>SUM(D59:D64)</f>
        <v>15433.669999999998</v>
      </c>
      <c r="E65" s="108"/>
      <c r="G65" s="56"/>
      <c r="H65" s="56"/>
    </row>
    <row r="66" spans="1:8" ht="12.75" customHeight="1" x14ac:dyDescent="0.2">
      <c r="A66" s="324" t="s">
        <v>369</v>
      </c>
      <c r="B66" s="325"/>
      <c r="C66" s="325"/>
      <c r="D66" s="326"/>
      <c r="E66" s="108"/>
      <c r="G66" s="56"/>
      <c r="H66" s="56"/>
    </row>
    <row r="67" spans="1:8" ht="12.75" customHeight="1" x14ac:dyDescent="0.2">
      <c r="A67" s="133">
        <v>1</v>
      </c>
      <c r="B67" s="134" t="s">
        <v>243</v>
      </c>
      <c r="C67" s="133">
        <v>2010</v>
      </c>
      <c r="D67" s="189">
        <v>2200</v>
      </c>
      <c r="E67" s="108"/>
      <c r="G67" s="56"/>
      <c r="H67" s="56"/>
    </row>
    <row r="68" spans="1:8" ht="12.75" customHeight="1" x14ac:dyDescent="0.2">
      <c r="A68" s="179">
        <v>2</v>
      </c>
      <c r="B68" s="180" t="s">
        <v>244</v>
      </c>
      <c r="C68" s="179">
        <v>2011</v>
      </c>
      <c r="D68" s="190">
        <v>1570</v>
      </c>
      <c r="E68" s="108"/>
      <c r="G68" s="56"/>
      <c r="H68" s="56"/>
    </row>
    <row r="69" spans="1:8" ht="12.75" customHeight="1" x14ac:dyDescent="0.2">
      <c r="A69" s="133">
        <v>3</v>
      </c>
      <c r="B69" s="171" t="s">
        <v>242</v>
      </c>
      <c r="C69" s="128">
        <v>2012</v>
      </c>
      <c r="D69" s="191">
        <v>1400</v>
      </c>
      <c r="E69" s="108"/>
      <c r="G69" s="56"/>
      <c r="H69" s="56"/>
    </row>
    <row r="70" spans="1:8" ht="12.75" customHeight="1" x14ac:dyDescent="0.2">
      <c r="A70" s="179">
        <v>4</v>
      </c>
      <c r="B70" s="171" t="s">
        <v>367</v>
      </c>
      <c r="C70" s="128">
        <v>2012</v>
      </c>
      <c r="D70" s="191">
        <v>3119.99</v>
      </c>
      <c r="E70" s="108"/>
      <c r="G70" s="56"/>
      <c r="H70" s="56"/>
    </row>
    <row r="71" spans="1:8" ht="12.75" customHeight="1" x14ac:dyDescent="0.2">
      <c r="A71" s="308" t="s">
        <v>15</v>
      </c>
      <c r="B71" s="308"/>
      <c r="C71" s="308"/>
      <c r="D71" s="131">
        <f>SUM(D67:D70)</f>
        <v>8289.99</v>
      </c>
      <c r="E71" s="108"/>
      <c r="G71" s="56"/>
      <c r="H71" s="56"/>
    </row>
    <row r="72" spans="1:8" ht="12.75" customHeight="1" x14ac:dyDescent="0.2">
      <c r="A72" s="133">
        <v>5</v>
      </c>
      <c r="B72" s="134" t="s">
        <v>243</v>
      </c>
      <c r="C72" s="133">
        <v>2014</v>
      </c>
      <c r="D72" s="192">
        <v>2824.99</v>
      </c>
      <c r="E72" s="299" t="s">
        <v>374</v>
      </c>
      <c r="G72" s="56"/>
      <c r="H72" s="56"/>
    </row>
    <row r="73" spans="1:8" ht="12.75" customHeight="1" x14ac:dyDescent="0.2">
      <c r="A73" s="179">
        <v>6</v>
      </c>
      <c r="B73" s="134" t="s">
        <v>243</v>
      </c>
      <c r="C73" s="133">
        <v>2014</v>
      </c>
      <c r="D73" s="193">
        <v>2824.99</v>
      </c>
      <c r="E73" s="299"/>
      <c r="G73" s="56"/>
      <c r="H73" s="56"/>
    </row>
    <row r="74" spans="1:8" ht="12.75" customHeight="1" x14ac:dyDescent="0.2">
      <c r="A74" s="133">
        <v>7</v>
      </c>
      <c r="B74" s="134" t="s">
        <v>243</v>
      </c>
      <c r="C74" s="133">
        <v>2014</v>
      </c>
      <c r="D74" s="194">
        <v>2824.99</v>
      </c>
      <c r="E74" s="299"/>
      <c r="G74" s="56"/>
      <c r="H74" s="56"/>
    </row>
    <row r="75" spans="1:8" ht="12.75" customHeight="1" x14ac:dyDescent="0.2">
      <c r="A75" s="179">
        <v>8</v>
      </c>
      <c r="B75" s="134" t="s">
        <v>243</v>
      </c>
      <c r="C75" s="133">
        <v>2014</v>
      </c>
      <c r="D75" s="194">
        <v>2824.99</v>
      </c>
      <c r="E75" s="299"/>
      <c r="G75" s="56"/>
      <c r="H75" s="56"/>
    </row>
    <row r="76" spans="1:8" ht="12.75" customHeight="1" x14ac:dyDescent="0.2">
      <c r="A76" s="133">
        <v>9</v>
      </c>
      <c r="B76" s="134" t="s">
        <v>243</v>
      </c>
      <c r="C76" s="133">
        <v>2014</v>
      </c>
      <c r="D76" s="194">
        <v>2824.99</v>
      </c>
      <c r="E76" s="299"/>
      <c r="G76" s="56"/>
      <c r="H76" s="56"/>
    </row>
    <row r="77" spans="1:8" ht="12.75" customHeight="1" x14ac:dyDescent="0.2">
      <c r="A77" s="179">
        <v>10</v>
      </c>
      <c r="B77" s="171" t="s">
        <v>267</v>
      </c>
      <c r="C77" s="133">
        <v>2014</v>
      </c>
      <c r="D77" s="194">
        <v>1308.72</v>
      </c>
      <c r="E77" s="299"/>
      <c r="G77" s="56"/>
      <c r="H77" s="56"/>
    </row>
    <row r="78" spans="1:8" ht="12.75" customHeight="1" x14ac:dyDescent="0.2">
      <c r="A78" s="308" t="s">
        <v>15</v>
      </c>
      <c r="B78" s="308"/>
      <c r="C78" s="308"/>
      <c r="D78" s="131">
        <f>SUM(D72:D77)</f>
        <v>15433.669999999998</v>
      </c>
      <c r="E78" s="108"/>
      <c r="G78" s="56"/>
      <c r="H78" s="56"/>
    </row>
    <row r="79" spans="1:8" ht="12.75" customHeight="1" x14ac:dyDescent="0.2">
      <c r="A79" s="315" t="s">
        <v>57</v>
      </c>
      <c r="B79" s="316"/>
      <c r="C79" s="316"/>
      <c r="D79" s="317"/>
      <c r="E79" s="108"/>
      <c r="G79" s="56"/>
      <c r="H79" s="56"/>
    </row>
    <row r="80" spans="1:8" ht="63.75" x14ac:dyDescent="0.2">
      <c r="A80" s="117">
        <v>1</v>
      </c>
      <c r="B80" s="8" t="s">
        <v>373</v>
      </c>
      <c r="C80" s="117">
        <v>2014</v>
      </c>
      <c r="D80" s="130">
        <v>10455</v>
      </c>
      <c r="E80" s="108"/>
      <c r="G80" s="56"/>
    </row>
    <row r="81" spans="1:5" ht="12.75" customHeight="1" x14ac:dyDescent="0.2">
      <c r="A81" s="308" t="s">
        <v>15</v>
      </c>
      <c r="B81" s="308"/>
      <c r="C81" s="308"/>
      <c r="D81" s="131">
        <f>SUM(D80)</f>
        <v>10455</v>
      </c>
      <c r="E81" s="108"/>
    </row>
    <row r="82" spans="1:5" ht="12.75" customHeight="1" x14ac:dyDescent="0.2">
      <c r="A82" s="309" t="s">
        <v>58</v>
      </c>
      <c r="B82" s="310"/>
      <c r="C82" s="310"/>
      <c r="D82" s="311"/>
      <c r="E82" s="108"/>
    </row>
    <row r="83" spans="1:5" s="41" customFormat="1" ht="12.75" customHeight="1" x14ac:dyDescent="0.2">
      <c r="A83" s="115">
        <v>1</v>
      </c>
      <c r="B83" s="116" t="s">
        <v>381</v>
      </c>
      <c r="C83" s="115">
        <v>2013</v>
      </c>
      <c r="D83" s="199">
        <v>4060</v>
      </c>
      <c r="E83" s="28"/>
    </row>
    <row r="84" spans="1:5" s="41" customFormat="1" ht="12.75" customHeight="1" x14ac:dyDescent="0.2">
      <c r="A84" s="115">
        <v>2</v>
      </c>
      <c r="B84" s="116" t="s">
        <v>382</v>
      </c>
      <c r="C84" s="115">
        <v>2013</v>
      </c>
      <c r="D84" s="199">
        <v>3749</v>
      </c>
      <c r="E84" s="28"/>
    </row>
    <row r="85" spans="1:5" s="41" customFormat="1" ht="12.75" customHeight="1" x14ac:dyDescent="0.2">
      <c r="A85" s="115">
        <v>3</v>
      </c>
      <c r="B85" s="116" t="s">
        <v>383</v>
      </c>
      <c r="C85" s="115">
        <v>2014</v>
      </c>
      <c r="D85" s="199">
        <v>6217.99</v>
      </c>
      <c r="E85" s="28"/>
    </row>
    <row r="86" spans="1:5" s="41" customFormat="1" ht="12.75" customHeight="1" x14ac:dyDescent="0.2">
      <c r="A86" s="115">
        <v>4</v>
      </c>
      <c r="B86" s="20" t="s">
        <v>384</v>
      </c>
      <c r="C86" s="111">
        <v>2015</v>
      </c>
      <c r="D86" s="196">
        <v>5000</v>
      </c>
      <c r="E86" s="28"/>
    </row>
    <row r="87" spans="1:5" ht="12.75" customHeight="1" x14ac:dyDescent="0.2">
      <c r="A87" s="308" t="s">
        <v>15</v>
      </c>
      <c r="B87" s="308"/>
      <c r="C87" s="308"/>
      <c r="D87" s="131">
        <f>SUM(D83:D86)</f>
        <v>19026.989999999998</v>
      </c>
      <c r="E87" s="108"/>
    </row>
    <row r="88" spans="1:5" s="41" customFormat="1" ht="12.75" customHeight="1" x14ac:dyDescent="0.2">
      <c r="A88" s="115">
        <v>5</v>
      </c>
      <c r="B88" s="116" t="s">
        <v>388</v>
      </c>
      <c r="C88" s="115">
        <v>2014</v>
      </c>
      <c r="D88" s="200">
        <v>2617.44</v>
      </c>
      <c r="E88" s="303" t="s">
        <v>378</v>
      </c>
    </row>
    <row r="89" spans="1:5" s="41" customFormat="1" ht="12.75" customHeight="1" x14ac:dyDescent="0.2">
      <c r="A89" s="115">
        <v>6</v>
      </c>
      <c r="B89" s="116" t="s">
        <v>389</v>
      </c>
      <c r="C89" s="115">
        <v>2014</v>
      </c>
      <c r="D89" s="201">
        <v>70625</v>
      </c>
      <c r="E89" s="304"/>
    </row>
    <row r="90" spans="1:5" ht="12.75" customHeight="1" x14ac:dyDescent="0.2">
      <c r="A90" s="308" t="s">
        <v>15</v>
      </c>
      <c r="B90" s="308"/>
      <c r="C90" s="308"/>
      <c r="D90" s="131">
        <f>SUM(D88:D89)</f>
        <v>73242.44</v>
      </c>
      <c r="E90" s="108"/>
    </row>
    <row r="91" spans="1:5" ht="12.75" customHeight="1" x14ac:dyDescent="0.2">
      <c r="A91" s="312" t="s">
        <v>59</v>
      </c>
      <c r="B91" s="313"/>
      <c r="C91" s="313"/>
      <c r="D91" s="314"/>
      <c r="E91" s="108"/>
    </row>
    <row r="92" spans="1:5" ht="12.75" customHeight="1" x14ac:dyDescent="0.2">
      <c r="A92" s="117">
        <v>1</v>
      </c>
      <c r="B92" s="8" t="s">
        <v>237</v>
      </c>
      <c r="C92" s="118"/>
      <c r="D92" s="132">
        <v>0</v>
      </c>
      <c r="E92" s="119"/>
    </row>
    <row r="93" spans="1:5" ht="12.75" customHeight="1" x14ac:dyDescent="0.2">
      <c r="A93" s="308" t="s">
        <v>15</v>
      </c>
      <c r="B93" s="308"/>
      <c r="C93" s="308"/>
      <c r="D93" s="131">
        <f>SUM(D92)</f>
        <v>0</v>
      </c>
      <c r="E93" s="108"/>
    </row>
    <row r="94" spans="1:5" ht="12.75" customHeight="1" x14ac:dyDescent="0.2">
      <c r="A94" s="329" t="s">
        <v>344</v>
      </c>
      <c r="B94" s="330"/>
      <c r="C94" s="330"/>
      <c r="D94" s="331"/>
      <c r="E94" s="108"/>
    </row>
    <row r="95" spans="1:5" s="41" customFormat="1" ht="12.75" customHeight="1" x14ac:dyDescent="0.2">
      <c r="A95" s="111">
        <v>1</v>
      </c>
      <c r="B95" s="20" t="s">
        <v>259</v>
      </c>
      <c r="C95" s="111"/>
      <c r="D95" s="197">
        <v>2659.05</v>
      </c>
      <c r="E95" s="28"/>
    </row>
    <row r="96" spans="1:5" s="41" customFormat="1" ht="12.75" customHeight="1" x14ac:dyDescent="0.2">
      <c r="A96" s="111">
        <v>2</v>
      </c>
      <c r="B96" s="20" t="s">
        <v>260</v>
      </c>
      <c r="C96" s="111"/>
      <c r="D96" s="197">
        <v>2187</v>
      </c>
      <c r="E96" s="28"/>
    </row>
    <row r="97" spans="1:5" ht="12.75" customHeight="1" x14ac:dyDescent="0.2">
      <c r="A97" s="338" t="s">
        <v>15</v>
      </c>
      <c r="B97" s="281"/>
      <c r="C97" s="339"/>
      <c r="D97" s="62">
        <f>SUM(D95:D96)</f>
        <v>4846.05</v>
      </c>
      <c r="E97" s="108"/>
    </row>
    <row r="98" spans="1:5" s="41" customFormat="1" ht="12.75" customHeight="1" x14ac:dyDescent="0.2">
      <c r="A98" s="111">
        <v>3</v>
      </c>
      <c r="B98" s="20" t="s">
        <v>469</v>
      </c>
      <c r="C98" s="111"/>
      <c r="D98" s="197">
        <v>1308.72</v>
      </c>
      <c r="E98" s="303" t="s">
        <v>378</v>
      </c>
    </row>
    <row r="99" spans="1:5" s="41" customFormat="1" ht="12.75" customHeight="1" x14ac:dyDescent="0.2">
      <c r="A99" s="111">
        <v>4</v>
      </c>
      <c r="B99" s="163" t="s">
        <v>471</v>
      </c>
      <c r="C99" s="113"/>
      <c r="D99" s="198">
        <v>31075</v>
      </c>
      <c r="E99" s="304"/>
    </row>
    <row r="100" spans="1:5" ht="12.75" customHeight="1" x14ac:dyDescent="0.2">
      <c r="A100" s="338" t="s">
        <v>15</v>
      </c>
      <c r="B100" s="281"/>
      <c r="C100" s="339"/>
      <c r="D100" s="62">
        <f>SUM(D98:D99)</f>
        <v>32383.72</v>
      </c>
      <c r="E100" s="108"/>
    </row>
    <row r="101" spans="1:5" ht="12.75" customHeight="1" x14ac:dyDescent="0.2">
      <c r="A101" s="329" t="s">
        <v>347</v>
      </c>
      <c r="B101" s="330"/>
      <c r="C101" s="330"/>
      <c r="D101" s="331"/>
      <c r="E101" s="108"/>
    </row>
    <row r="102" spans="1:5" s="41" customFormat="1" ht="12.75" customHeight="1" x14ac:dyDescent="0.2">
      <c r="A102" s="111">
        <v>1</v>
      </c>
      <c r="B102" s="20" t="s">
        <v>472</v>
      </c>
      <c r="C102" s="111">
        <v>2010</v>
      </c>
      <c r="D102" s="196">
        <v>209</v>
      </c>
      <c r="E102" s="28"/>
    </row>
    <row r="103" spans="1:5" s="41" customFormat="1" ht="12.75" customHeight="1" x14ac:dyDescent="0.2">
      <c r="A103" s="111">
        <v>2</v>
      </c>
      <c r="B103" s="20" t="s">
        <v>469</v>
      </c>
      <c r="C103" s="111">
        <v>2015</v>
      </c>
      <c r="D103" s="196">
        <v>1308.72</v>
      </c>
      <c r="E103" s="28"/>
    </row>
    <row r="104" spans="1:5" s="41" customFormat="1" ht="12.75" customHeight="1" x14ac:dyDescent="0.2">
      <c r="A104" s="111">
        <v>3</v>
      </c>
      <c r="B104" s="20" t="s">
        <v>474</v>
      </c>
      <c r="C104" s="111">
        <v>2013</v>
      </c>
      <c r="D104" s="196">
        <v>1368.99</v>
      </c>
      <c r="E104" s="28"/>
    </row>
    <row r="105" spans="1:5" s="41" customFormat="1" ht="12.75" customHeight="1" x14ac:dyDescent="0.2">
      <c r="A105" s="111">
        <v>4</v>
      </c>
      <c r="B105" s="20" t="s">
        <v>475</v>
      </c>
      <c r="C105" s="111">
        <v>2014</v>
      </c>
      <c r="D105" s="196">
        <v>1471</v>
      </c>
      <c r="E105" s="28"/>
    </row>
    <row r="106" spans="1:5" s="41" customFormat="1" ht="12.75" customHeight="1" x14ac:dyDescent="0.2">
      <c r="A106" s="111">
        <v>5</v>
      </c>
      <c r="B106" s="20" t="s">
        <v>476</v>
      </c>
      <c r="C106" s="111">
        <v>2014</v>
      </c>
      <c r="D106" s="196">
        <v>1200</v>
      </c>
      <c r="E106" s="28"/>
    </row>
    <row r="107" spans="1:5" ht="12.75" customHeight="1" x14ac:dyDescent="0.2">
      <c r="A107" s="308" t="s">
        <v>15</v>
      </c>
      <c r="B107" s="308"/>
      <c r="C107" s="308"/>
      <c r="D107" s="131">
        <f>SUM(D102:D106)</f>
        <v>5557.71</v>
      </c>
      <c r="E107" s="108"/>
    </row>
    <row r="108" spans="1:5" s="41" customFormat="1" ht="32.25" customHeight="1" x14ac:dyDescent="0.2">
      <c r="A108" s="111">
        <v>6</v>
      </c>
      <c r="B108" s="20" t="s">
        <v>473</v>
      </c>
      <c r="C108" s="111">
        <v>2015</v>
      </c>
      <c r="D108" s="249">
        <v>31075</v>
      </c>
      <c r="E108" s="23" t="s">
        <v>378</v>
      </c>
    </row>
    <row r="109" spans="1:5" ht="12.75" customHeight="1" x14ac:dyDescent="0.2">
      <c r="A109" s="308" t="s">
        <v>15</v>
      </c>
      <c r="B109" s="308"/>
      <c r="C109" s="308"/>
      <c r="D109" s="131">
        <f>SUM(D108)</f>
        <v>31075</v>
      </c>
      <c r="E109" s="108"/>
    </row>
    <row r="110" spans="1:5" ht="12.75" customHeight="1" x14ac:dyDescent="0.2">
      <c r="A110" s="329" t="s">
        <v>348</v>
      </c>
      <c r="B110" s="330"/>
      <c r="C110" s="330"/>
      <c r="D110" s="331"/>
      <c r="E110" s="108"/>
    </row>
    <row r="111" spans="1:5" s="41" customFormat="1" ht="12.75" customHeight="1" x14ac:dyDescent="0.2">
      <c r="A111" s="111">
        <v>1</v>
      </c>
      <c r="B111" s="20" t="s">
        <v>272</v>
      </c>
      <c r="C111" s="111">
        <v>2010</v>
      </c>
      <c r="D111" s="112">
        <v>958.42</v>
      </c>
      <c r="E111" s="28"/>
    </row>
    <row r="112" spans="1:5" s="41" customFormat="1" ht="12.75" customHeight="1" x14ac:dyDescent="0.2">
      <c r="A112" s="111">
        <v>2</v>
      </c>
      <c r="B112" s="20" t="s">
        <v>273</v>
      </c>
      <c r="C112" s="111">
        <v>2009</v>
      </c>
      <c r="D112" s="112">
        <v>2196</v>
      </c>
      <c r="E112" s="28"/>
    </row>
    <row r="113" spans="1:12" ht="12.75" customHeight="1" x14ac:dyDescent="0.2">
      <c r="A113" s="308" t="s">
        <v>15</v>
      </c>
      <c r="B113" s="308"/>
      <c r="C113" s="308"/>
      <c r="D113" s="120">
        <f>SUM(D111:D112)</f>
        <v>3154.42</v>
      </c>
      <c r="E113" s="108"/>
    </row>
    <row r="114" spans="1:12" ht="12.75" customHeight="1" x14ac:dyDescent="0.2">
      <c r="A114" s="305" t="s">
        <v>60</v>
      </c>
      <c r="B114" s="306"/>
      <c r="C114" s="306"/>
      <c r="D114" s="307"/>
      <c r="E114" s="108"/>
    </row>
    <row r="115" spans="1:12" s="41" customFormat="1" ht="12.75" customHeight="1" x14ac:dyDescent="0.2">
      <c r="A115" s="111">
        <v>1</v>
      </c>
      <c r="B115" s="20" t="s">
        <v>277</v>
      </c>
      <c r="C115" s="111">
        <v>2011</v>
      </c>
      <c r="D115" s="196">
        <v>2708</v>
      </c>
      <c r="E115" s="28"/>
    </row>
    <row r="116" spans="1:12" s="41" customFormat="1" ht="12.75" customHeight="1" x14ac:dyDescent="0.2">
      <c r="A116" s="111">
        <v>2</v>
      </c>
      <c r="B116" s="20" t="s">
        <v>278</v>
      </c>
      <c r="C116" s="111">
        <v>2010</v>
      </c>
      <c r="D116" s="196">
        <v>2405</v>
      </c>
      <c r="E116" s="28"/>
    </row>
    <row r="117" spans="1:12" s="41" customFormat="1" ht="12.75" customHeight="1" x14ac:dyDescent="0.2">
      <c r="A117" s="111">
        <v>3</v>
      </c>
      <c r="B117" s="134" t="s">
        <v>321</v>
      </c>
      <c r="C117" s="133">
        <v>2012</v>
      </c>
      <c r="D117" s="189">
        <v>3754.58</v>
      </c>
      <c r="E117" s="28"/>
    </row>
    <row r="118" spans="1:12" s="41" customFormat="1" ht="12.75" customHeight="1" x14ac:dyDescent="0.2">
      <c r="A118" s="111">
        <v>4</v>
      </c>
      <c r="B118" s="134" t="s">
        <v>322</v>
      </c>
      <c r="C118" s="133">
        <v>2012</v>
      </c>
      <c r="D118" s="189">
        <v>4743</v>
      </c>
      <c r="E118" s="28"/>
    </row>
    <row r="119" spans="1:12" s="41" customFormat="1" ht="12.75" customHeight="1" x14ac:dyDescent="0.2">
      <c r="A119" s="111">
        <v>5</v>
      </c>
      <c r="B119" s="134" t="s">
        <v>323</v>
      </c>
      <c r="C119" s="133">
        <v>2012</v>
      </c>
      <c r="D119" s="189">
        <v>439.11</v>
      </c>
      <c r="E119" s="28"/>
    </row>
    <row r="120" spans="1:12" ht="12.75" customHeight="1" x14ac:dyDescent="0.2">
      <c r="A120" s="298" t="s">
        <v>15</v>
      </c>
      <c r="B120" s="298"/>
      <c r="C120" s="298"/>
      <c r="D120" s="135">
        <f>SUM(D115:D119)</f>
        <v>14049.69</v>
      </c>
      <c r="E120" s="108"/>
    </row>
    <row r="121" spans="1:12" s="41" customFormat="1" ht="12.75" customHeight="1" x14ac:dyDescent="0.2">
      <c r="A121" s="111">
        <v>6</v>
      </c>
      <c r="B121" s="20" t="s">
        <v>268</v>
      </c>
      <c r="C121" s="111">
        <v>2014</v>
      </c>
      <c r="D121" s="249">
        <v>1308.72</v>
      </c>
      <c r="E121" s="332" t="s">
        <v>378</v>
      </c>
    </row>
    <row r="122" spans="1:12" s="41" customFormat="1" ht="12.75" customHeight="1" x14ac:dyDescent="0.2">
      <c r="A122" s="111">
        <v>7</v>
      </c>
      <c r="B122" s="20" t="s">
        <v>266</v>
      </c>
      <c r="C122" s="111">
        <v>2014</v>
      </c>
      <c r="D122" s="249">
        <v>28250</v>
      </c>
      <c r="E122" s="332"/>
    </row>
    <row r="123" spans="1:12" ht="12.75" customHeight="1" x14ac:dyDescent="0.2">
      <c r="A123" s="298" t="s">
        <v>15</v>
      </c>
      <c r="B123" s="298"/>
      <c r="C123" s="298"/>
      <c r="D123" s="135">
        <f>SUM(D121:D122)</f>
        <v>29558.720000000001</v>
      </c>
      <c r="E123" s="108"/>
    </row>
    <row r="124" spans="1:12" s="41" customFormat="1" ht="12.75" customHeight="1" x14ac:dyDescent="0.2">
      <c r="A124" s="305" t="s">
        <v>100</v>
      </c>
      <c r="B124" s="306"/>
      <c r="C124" s="306"/>
      <c r="D124" s="307"/>
      <c r="E124" s="121"/>
      <c r="F124" s="122"/>
    </row>
    <row r="125" spans="1:12" s="41" customFormat="1" ht="12.75" customHeight="1" x14ac:dyDescent="0.2">
      <c r="A125" s="22">
        <v>1</v>
      </c>
      <c r="B125" s="15" t="s">
        <v>104</v>
      </c>
      <c r="C125" s="29">
        <v>2009</v>
      </c>
      <c r="D125" s="136">
        <v>2928</v>
      </c>
      <c r="E125" s="121"/>
      <c r="F125" s="122"/>
    </row>
    <row r="126" spans="1:12" s="41" customFormat="1" ht="12.75" customHeight="1" x14ac:dyDescent="0.2">
      <c r="A126" s="308" t="s">
        <v>15</v>
      </c>
      <c r="B126" s="308"/>
      <c r="C126" s="308"/>
      <c r="D126" s="131">
        <f>SUM(D125)</f>
        <v>2928</v>
      </c>
      <c r="E126" s="121"/>
      <c r="F126" s="122"/>
    </row>
    <row r="127" spans="1:12" s="41" customFormat="1" ht="12.75" customHeight="1" x14ac:dyDescent="0.2">
      <c r="A127" s="305" t="s">
        <v>394</v>
      </c>
      <c r="B127" s="306"/>
      <c r="C127" s="306"/>
      <c r="D127" s="307"/>
      <c r="E127" s="121"/>
      <c r="F127" s="122"/>
    </row>
    <row r="128" spans="1:12" ht="12.75" customHeight="1" x14ac:dyDescent="0.2">
      <c r="A128" s="22">
        <v>1</v>
      </c>
      <c r="B128" s="13" t="s">
        <v>395</v>
      </c>
      <c r="C128" s="14">
        <v>2013</v>
      </c>
      <c r="D128" s="202">
        <v>2880</v>
      </c>
      <c r="L128" s="109"/>
    </row>
    <row r="129" spans="1:12" ht="12.75" customHeight="1" x14ac:dyDescent="0.2">
      <c r="A129" s="22">
        <v>2</v>
      </c>
      <c r="B129" s="13" t="s">
        <v>395</v>
      </c>
      <c r="C129" s="14">
        <v>2013</v>
      </c>
      <c r="D129" s="202">
        <v>3425</v>
      </c>
      <c r="I129" s="109"/>
    </row>
    <row r="130" spans="1:12" ht="12.75" customHeight="1" x14ac:dyDescent="0.2">
      <c r="A130" s="22">
        <v>3</v>
      </c>
      <c r="B130" s="13" t="s">
        <v>396</v>
      </c>
      <c r="C130" s="14">
        <v>2013</v>
      </c>
      <c r="D130" s="202">
        <v>2350</v>
      </c>
      <c r="G130" s="109"/>
    </row>
    <row r="131" spans="1:12" ht="12.75" customHeight="1" x14ac:dyDescent="0.2">
      <c r="A131" s="22">
        <v>4</v>
      </c>
      <c r="B131" s="13" t="s">
        <v>397</v>
      </c>
      <c r="C131" s="14">
        <v>2012</v>
      </c>
      <c r="D131" s="202">
        <v>5464</v>
      </c>
      <c r="G131" s="109"/>
    </row>
    <row r="132" spans="1:12" ht="12.75" customHeight="1" x14ac:dyDescent="0.2">
      <c r="A132" s="22">
        <v>5</v>
      </c>
      <c r="B132" s="13" t="s">
        <v>162</v>
      </c>
      <c r="C132" s="14">
        <v>2012</v>
      </c>
      <c r="D132" s="202">
        <v>566.88</v>
      </c>
      <c r="G132" s="109"/>
    </row>
    <row r="133" spans="1:12" ht="12.75" customHeight="1" x14ac:dyDescent="0.2">
      <c r="A133" s="22">
        <v>6</v>
      </c>
      <c r="B133" s="13" t="s">
        <v>162</v>
      </c>
      <c r="C133" s="14">
        <v>2012</v>
      </c>
      <c r="D133" s="202">
        <v>602.70000000000005</v>
      </c>
    </row>
    <row r="134" spans="1:12" ht="12.75" customHeight="1" x14ac:dyDescent="0.2">
      <c r="A134" s="22">
        <v>7</v>
      </c>
      <c r="B134" s="13" t="s">
        <v>398</v>
      </c>
      <c r="C134" s="14">
        <v>2012</v>
      </c>
      <c r="D134" s="202">
        <v>3499.99</v>
      </c>
      <c r="L134" s="109"/>
    </row>
    <row r="135" spans="1:12" ht="12.75" customHeight="1" x14ac:dyDescent="0.2">
      <c r="A135" s="22">
        <v>8</v>
      </c>
      <c r="B135" s="13" t="s">
        <v>399</v>
      </c>
      <c r="C135" s="14">
        <v>2012</v>
      </c>
      <c r="D135" s="202">
        <v>800.01</v>
      </c>
      <c r="G135" s="109"/>
    </row>
    <row r="136" spans="1:12" ht="12.75" customHeight="1" x14ac:dyDescent="0.2">
      <c r="A136" s="22">
        <v>9</v>
      </c>
      <c r="B136" s="13" t="s">
        <v>400</v>
      </c>
      <c r="C136" s="14">
        <v>2014</v>
      </c>
      <c r="D136" s="202">
        <v>1094.7</v>
      </c>
      <c r="G136" s="109"/>
    </row>
    <row r="137" spans="1:12" ht="12.75" customHeight="1" x14ac:dyDescent="0.2">
      <c r="A137" s="22">
        <v>10</v>
      </c>
      <c r="B137" s="13" t="s">
        <v>401</v>
      </c>
      <c r="C137" s="14">
        <v>2013</v>
      </c>
      <c r="D137" s="202">
        <v>3580</v>
      </c>
      <c r="G137" s="109"/>
    </row>
    <row r="138" spans="1:12" ht="12.75" customHeight="1" x14ac:dyDescent="0.2">
      <c r="A138" s="22">
        <v>11</v>
      </c>
      <c r="B138" s="13" t="s">
        <v>403</v>
      </c>
      <c r="C138" s="14">
        <v>2015</v>
      </c>
      <c r="D138" s="202">
        <v>842.55</v>
      </c>
      <c r="E138" s="186"/>
      <c r="G138" s="109"/>
    </row>
    <row r="139" spans="1:12" ht="12.75" customHeight="1" x14ac:dyDescent="0.2">
      <c r="A139" s="22">
        <v>12</v>
      </c>
      <c r="B139" s="13" t="s">
        <v>404</v>
      </c>
      <c r="C139" s="14">
        <v>2015</v>
      </c>
      <c r="D139" s="202">
        <v>2988.9</v>
      </c>
      <c r="E139" s="186"/>
      <c r="G139" s="109"/>
    </row>
    <row r="140" spans="1:12" ht="12.75" customHeight="1" x14ac:dyDescent="0.2">
      <c r="A140" s="22">
        <v>13</v>
      </c>
      <c r="B140" s="13" t="s">
        <v>405</v>
      </c>
      <c r="C140" s="14">
        <v>2015</v>
      </c>
      <c r="D140" s="202">
        <v>923.73</v>
      </c>
      <c r="E140" s="186"/>
      <c r="G140" s="109"/>
    </row>
    <row r="141" spans="1:12" ht="12.75" customHeight="1" x14ac:dyDescent="0.2">
      <c r="A141" s="22">
        <v>14</v>
      </c>
      <c r="B141" s="13" t="s">
        <v>406</v>
      </c>
      <c r="C141" s="14">
        <v>2015</v>
      </c>
      <c r="D141" s="202">
        <v>322.26</v>
      </c>
      <c r="E141" s="186"/>
      <c r="G141" s="109"/>
    </row>
    <row r="142" spans="1:12" ht="12.75" customHeight="1" x14ac:dyDescent="0.2">
      <c r="A142" s="308" t="s">
        <v>15</v>
      </c>
      <c r="B142" s="308"/>
      <c r="C142" s="308"/>
      <c r="D142" s="203">
        <f>SUM(D128:D141)</f>
        <v>29340.719999999998</v>
      </c>
      <c r="F142" s="109"/>
    </row>
    <row r="143" spans="1:12" x14ac:dyDescent="0.2">
      <c r="A143" s="102"/>
      <c r="D143" s="104"/>
      <c r="E143" s="108"/>
      <c r="H143" s="124"/>
    </row>
    <row r="144" spans="1:12" x14ac:dyDescent="0.2">
      <c r="A144" s="102"/>
      <c r="D144" s="104" t="s">
        <v>26</v>
      </c>
      <c r="E144" s="108"/>
    </row>
    <row r="145" spans="1:10" x14ac:dyDescent="0.2">
      <c r="A145" s="102"/>
      <c r="D145" s="104"/>
      <c r="E145" s="108"/>
    </row>
    <row r="146" spans="1:10" ht="25.5" x14ac:dyDescent="0.2">
      <c r="A146" s="47" t="s">
        <v>0</v>
      </c>
      <c r="B146" s="106" t="s">
        <v>3</v>
      </c>
      <c r="C146" s="47" t="s">
        <v>4</v>
      </c>
      <c r="D146" s="52" t="s">
        <v>2</v>
      </c>
      <c r="E146" s="108"/>
      <c r="G146" s="124"/>
    </row>
    <row r="147" spans="1:10" ht="12.75" customHeight="1" x14ac:dyDescent="0.2">
      <c r="A147" s="318" t="s">
        <v>287</v>
      </c>
      <c r="B147" s="318"/>
      <c r="C147" s="318"/>
      <c r="D147" s="318"/>
      <c r="E147" s="108"/>
    </row>
    <row r="148" spans="1:10" ht="12.75" customHeight="1" x14ac:dyDescent="0.2">
      <c r="A148" s="22">
        <v>1</v>
      </c>
      <c r="B148" s="12" t="s">
        <v>164</v>
      </c>
      <c r="C148" s="188">
        <v>2011</v>
      </c>
      <c r="D148" s="207">
        <v>2410</v>
      </c>
      <c r="E148" s="208"/>
    </row>
    <row r="149" spans="1:10" ht="12.75" customHeight="1" x14ac:dyDescent="0.2">
      <c r="A149" s="22">
        <v>2</v>
      </c>
      <c r="B149" s="12" t="s">
        <v>443</v>
      </c>
      <c r="C149" s="188">
        <v>2014</v>
      </c>
      <c r="D149" s="202">
        <v>3157</v>
      </c>
      <c r="E149" s="208"/>
    </row>
    <row r="150" spans="1:10" ht="25.5" x14ac:dyDescent="0.2">
      <c r="A150" s="22">
        <v>3</v>
      </c>
      <c r="B150" s="13" t="s">
        <v>444</v>
      </c>
      <c r="C150" s="188">
        <v>2014</v>
      </c>
      <c r="D150" s="202">
        <v>4227.08</v>
      </c>
    </row>
    <row r="151" spans="1:10" ht="12.75" customHeight="1" x14ac:dyDescent="0.2">
      <c r="A151" s="22">
        <v>4</v>
      </c>
      <c r="B151" s="12" t="s">
        <v>445</v>
      </c>
      <c r="C151" s="188">
        <v>2014</v>
      </c>
      <c r="D151" s="202">
        <v>2987</v>
      </c>
      <c r="E151" s="208"/>
    </row>
    <row r="152" spans="1:10" ht="12.75" customHeight="1" x14ac:dyDescent="0.2">
      <c r="A152" s="335" t="s">
        <v>37</v>
      </c>
      <c r="B152" s="336"/>
      <c r="C152" s="337"/>
      <c r="D152" s="125">
        <f>SUM(D148:D151)</f>
        <v>12781.08</v>
      </c>
      <c r="E152" s="108"/>
    </row>
    <row r="153" spans="1:10" ht="12.75" customHeight="1" x14ac:dyDescent="0.2">
      <c r="A153" s="319" t="s">
        <v>55</v>
      </c>
      <c r="B153" s="320"/>
      <c r="C153" s="320"/>
      <c r="D153" s="320"/>
      <c r="E153" s="108"/>
      <c r="J153" s="124"/>
    </row>
    <row r="154" spans="1:10" s="41" customFormat="1" ht="12.75" customHeight="1" x14ac:dyDescent="0.2">
      <c r="A154" s="115">
        <v>1</v>
      </c>
      <c r="B154" s="134" t="s">
        <v>235</v>
      </c>
      <c r="C154" s="133">
        <v>2010</v>
      </c>
      <c r="D154" s="189">
        <v>4780</v>
      </c>
      <c r="E154" s="28"/>
    </row>
    <row r="155" spans="1:10" s="41" customFormat="1" ht="12.75" customHeight="1" x14ac:dyDescent="0.2">
      <c r="A155" s="115">
        <v>2</v>
      </c>
      <c r="B155" s="134" t="s">
        <v>234</v>
      </c>
      <c r="C155" s="133">
        <v>2010</v>
      </c>
      <c r="D155" s="189">
        <v>2424</v>
      </c>
      <c r="E155" s="28"/>
    </row>
    <row r="156" spans="1:10" s="41" customFormat="1" ht="12.75" customHeight="1" x14ac:dyDescent="0.2">
      <c r="A156" s="115">
        <v>3</v>
      </c>
      <c r="B156" s="134" t="s">
        <v>232</v>
      </c>
      <c r="C156" s="133">
        <v>2010</v>
      </c>
      <c r="D156" s="189">
        <v>2976</v>
      </c>
      <c r="E156" s="28"/>
    </row>
    <row r="157" spans="1:10" s="41" customFormat="1" ht="12.75" customHeight="1" x14ac:dyDescent="0.2">
      <c r="A157" s="115">
        <v>4</v>
      </c>
      <c r="B157" s="134" t="s">
        <v>350</v>
      </c>
      <c r="C157" s="133">
        <v>2010</v>
      </c>
      <c r="D157" s="189">
        <v>1110</v>
      </c>
      <c r="E157" s="28"/>
    </row>
    <row r="158" spans="1:10" s="41" customFormat="1" ht="12.75" customHeight="1" x14ac:dyDescent="0.2">
      <c r="A158" s="115">
        <v>5</v>
      </c>
      <c r="B158" s="20" t="s">
        <v>236</v>
      </c>
      <c r="C158" s="111">
        <v>2010</v>
      </c>
      <c r="D158" s="196">
        <v>1820</v>
      </c>
      <c r="E158" s="28"/>
    </row>
    <row r="159" spans="1:10" s="41" customFormat="1" ht="12.75" customHeight="1" x14ac:dyDescent="0.2">
      <c r="A159" s="115">
        <v>6</v>
      </c>
      <c r="B159" s="20" t="s">
        <v>376</v>
      </c>
      <c r="C159" s="111">
        <v>2014</v>
      </c>
      <c r="D159" s="196">
        <v>2350</v>
      </c>
      <c r="E159" s="28"/>
    </row>
    <row r="160" spans="1:10" s="41" customFormat="1" ht="25.5" x14ac:dyDescent="0.2">
      <c r="A160" s="115">
        <v>7</v>
      </c>
      <c r="B160" s="20" t="s">
        <v>377</v>
      </c>
      <c r="C160" s="111">
        <v>2012</v>
      </c>
      <c r="D160" s="196">
        <v>2749</v>
      </c>
      <c r="E160" s="28"/>
    </row>
    <row r="161" spans="1:7" ht="12.75" customHeight="1" x14ac:dyDescent="0.2">
      <c r="A161" s="308" t="s">
        <v>15</v>
      </c>
      <c r="B161" s="308"/>
      <c r="C161" s="308"/>
      <c r="D161" s="52">
        <f>SUM(D154:D160)</f>
        <v>18209</v>
      </c>
      <c r="E161" s="108"/>
      <c r="F161" s="126"/>
      <c r="G161" s="124"/>
    </row>
    <row r="162" spans="1:7" s="41" customFormat="1" ht="26.25" customHeight="1" x14ac:dyDescent="0.2">
      <c r="A162" s="115">
        <v>8</v>
      </c>
      <c r="B162" s="134" t="s">
        <v>375</v>
      </c>
      <c r="C162" s="133">
        <v>2014</v>
      </c>
      <c r="D162" s="192">
        <v>3648.18</v>
      </c>
      <c r="E162" s="23" t="s">
        <v>378</v>
      </c>
    </row>
    <row r="163" spans="1:7" ht="12.75" customHeight="1" x14ac:dyDescent="0.2">
      <c r="A163" s="308" t="s">
        <v>15</v>
      </c>
      <c r="B163" s="308"/>
      <c r="C163" s="308"/>
      <c r="D163" s="52">
        <f>SUM(D162)</f>
        <v>3648.18</v>
      </c>
      <c r="E163" s="108"/>
      <c r="F163" s="126"/>
      <c r="G163" s="124"/>
    </row>
    <row r="164" spans="1:7" ht="12.75" customHeight="1" x14ac:dyDescent="0.2">
      <c r="A164" s="321" t="s">
        <v>56</v>
      </c>
      <c r="B164" s="322"/>
      <c r="C164" s="322"/>
      <c r="D164" s="323"/>
      <c r="E164" s="108"/>
    </row>
    <row r="165" spans="1:7" s="41" customFormat="1" ht="12.75" customHeight="1" x14ac:dyDescent="0.2">
      <c r="A165" s="183">
        <v>1</v>
      </c>
      <c r="B165" s="184" t="s">
        <v>237</v>
      </c>
      <c r="C165" s="167"/>
      <c r="D165" s="182">
        <v>0</v>
      </c>
      <c r="E165" s="28"/>
    </row>
    <row r="166" spans="1:7" ht="12.75" customHeight="1" x14ac:dyDescent="0.2">
      <c r="A166" s="308" t="s">
        <v>15</v>
      </c>
      <c r="B166" s="308"/>
      <c r="C166" s="308"/>
      <c r="D166" s="131">
        <f>SUM(D165)</f>
        <v>0</v>
      </c>
      <c r="E166" s="108"/>
      <c r="G166" s="56"/>
    </row>
    <row r="167" spans="1:7" ht="12.75" customHeight="1" x14ac:dyDescent="0.2">
      <c r="A167" s="315" t="s">
        <v>57</v>
      </c>
      <c r="B167" s="316"/>
      <c r="C167" s="316"/>
      <c r="D167" s="317"/>
      <c r="E167" s="108"/>
      <c r="G167" s="56"/>
    </row>
    <row r="168" spans="1:7" ht="12.75" customHeight="1" x14ac:dyDescent="0.2">
      <c r="A168" s="117">
        <v>1</v>
      </c>
      <c r="B168" s="8" t="s">
        <v>237</v>
      </c>
      <c r="C168" s="117"/>
      <c r="D168" s="130">
        <v>0</v>
      </c>
      <c r="E168" s="108"/>
      <c r="G168" s="56"/>
    </row>
    <row r="169" spans="1:7" ht="12.75" customHeight="1" x14ac:dyDescent="0.2">
      <c r="A169" s="308"/>
      <c r="B169" s="308"/>
      <c r="C169" s="308"/>
      <c r="D169" s="131">
        <f>SUM(D168)</f>
        <v>0</v>
      </c>
      <c r="E169" s="108"/>
      <c r="G169" s="56"/>
    </row>
    <row r="170" spans="1:7" ht="12.75" customHeight="1" x14ac:dyDescent="0.2">
      <c r="A170" s="309" t="s">
        <v>58</v>
      </c>
      <c r="B170" s="310"/>
      <c r="C170" s="310"/>
      <c r="D170" s="311"/>
      <c r="E170" s="108"/>
    </row>
    <row r="171" spans="1:7" s="41" customFormat="1" ht="12.75" customHeight="1" x14ac:dyDescent="0.2">
      <c r="A171" s="115">
        <v>1</v>
      </c>
      <c r="B171" s="116" t="s">
        <v>385</v>
      </c>
      <c r="C171" s="115">
        <v>2013</v>
      </c>
      <c r="D171" s="199">
        <v>1700</v>
      </c>
      <c r="E171" s="28"/>
    </row>
    <row r="172" spans="1:7" s="41" customFormat="1" ht="12.75" customHeight="1" x14ac:dyDescent="0.2">
      <c r="A172" s="115">
        <v>2</v>
      </c>
      <c r="B172" s="116" t="s">
        <v>386</v>
      </c>
      <c r="C172" s="115">
        <v>2014</v>
      </c>
      <c r="D172" s="199">
        <v>1941</v>
      </c>
      <c r="E172" s="28"/>
    </row>
    <row r="173" spans="1:7" s="41" customFormat="1" ht="12.75" customHeight="1" x14ac:dyDescent="0.2">
      <c r="A173" s="115">
        <v>3</v>
      </c>
      <c r="B173" s="116" t="s">
        <v>387</v>
      </c>
      <c r="C173" s="115">
        <v>2014</v>
      </c>
      <c r="D173" s="199">
        <v>998</v>
      </c>
      <c r="E173" s="28"/>
    </row>
    <row r="174" spans="1:7" ht="12.75" customHeight="1" x14ac:dyDescent="0.2">
      <c r="A174" s="308" t="s">
        <v>15</v>
      </c>
      <c r="B174" s="308"/>
      <c r="C174" s="308"/>
      <c r="D174" s="52">
        <f>SUM(D171:D173)</f>
        <v>4639</v>
      </c>
      <c r="E174" s="108"/>
    </row>
    <row r="175" spans="1:7" ht="25.5" x14ac:dyDescent="0.2">
      <c r="A175" s="115">
        <v>4</v>
      </c>
      <c r="B175" s="116" t="s">
        <v>390</v>
      </c>
      <c r="C175" s="115">
        <v>2014</v>
      </c>
      <c r="D175" s="199">
        <v>36481.800000000003</v>
      </c>
      <c r="E175" s="23" t="s">
        <v>378</v>
      </c>
      <c r="G175" s="124"/>
    </row>
    <row r="176" spans="1:7" ht="12.75" customHeight="1" x14ac:dyDescent="0.2">
      <c r="A176" s="308" t="s">
        <v>15</v>
      </c>
      <c r="B176" s="308"/>
      <c r="C176" s="308"/>
      <c r="D176" s="52">
        <f>SUM(D175)</f>
        <v>36481.800000000003</v>
      </c>
      <c r="E176" s="108"/>
    </row>
    <row r="177" spans="1:5" ht="12.75" customHeight="1" x14ac:dyDescent="0.2">
      <c r="A177" s="309" t="s">
        <v>59</v>
      </c>
      <c r="B177" s="310"/>
      <c r="C177" s="310"/>
      <c r="D177" s="311"/>
      <c r="E177" s="108"/>
    </row>
    <row r="178" spans="1:5" ht="12.75" customHeight="1" x14ac:dyDescent="0.2">
      <c r="A178" s="117">
        <v>1</v>
      </c>
      <c r="B178" s="8" t="s">
        <v>237</v>
      </c>
      <c r="C178" s="118"/>
      <c r="D178" s="132">
        <v>0</v>
      </c>
      <c r="E178" s="119"/>
    </row>
    <row r="179" spans="1:5" ht="12.75" customHeight="1" x14ac:dyDescent="0.2">
      <c r="A179" s="308" t="s">
        <v>15</v>
      </c>
      <c r="B179" s="308"/>
      <c r="C179" s="308"/>
      <c r="D179" s="131">
        <f>SUM(D178)</f>
        <v>0</v>
      </c>
      <c r="E179" s="108"/>
    </row>
    <row r="180" spans="1:5" ht="12.75" customHeight="1" x14ac:dyDescent="0.2">
      <c r="A180" s="309" t="s">
        <v>344</v>
      </c>
      <c r="B180" s="310"/>
      <c r="C180" s="310"/>
      <c r="D180" s="311"/>
      <c r="E180" s="108"/>
    </row>
    <row r="181" spans="1:5" s="41" customFormat="1" ht="12.75" customHeight="1" x14ac:dyDescent="0.2">
      <c r="A181" s="22">
        <v>1</v>
      </c>
      <c r="B181" s="37" t="s">
        <v>258</v>
      </c>
      <c r="C181" s="22"/>
      <c r="D181" s="242">
        <v>550</v>
      </c>
      <c r="E181" s="28"/>
    </row>
    <row r="182" spans="1:5" s="41" customFormat="1" ht="12.75" customHeight="1" x14ac:dyDescent="0.2">
      <c r="A182" s="22">
        <v>2</v>
      </c>
      <c r="B182" s="37" t="s">
        <v>261</v>
      </c>
      <c r="C182" s="22"/>
      <c r="D182" s="243">
        <v>5000</v>
      </c>
      <c r="E182" s="28"/>
    </row>
    <row r="183" spans="1:5" s="41" customFormat="1" ht="12.75" customHeight="1" x14ac:dyDescent="0.2">
      <c r="A183" s="22">
        <v>3</v>
      </c>
      <c r="B183" s="181" t="s">
        <v>351</v>
      </c>
      <c r="C183" s="141"/>
      <c r="D183" s="244">
        <v>3776.1</v>
      </c>
      <c r="E183" s="28"/>
    </row>
    <row r="184" spans="1:5" s="41" customFormat="1" ht="12.75" customHeight="1" x14ac:dyDescent="0.2">
      <c r="A184" s="22">
        <v>4</v>
      </c>
      <c r="B184" s="181" t="s">
        <v>352</v>
      </c>
      <c r="C184" s="141"/>
      <c r="D184" s="244">
        <v>2500</v>
      </c>
      <c r="E184" s="28"/>
    </row>
    <row r="185" spans="1:5" s="41" customFormat="1" ht="12.75" customHeight="1" x14ac:dyDescent="0.2">
      <c r="A185" s="22">
        <v>5</v>
      </c>
      <c r="B185" s="181" t="s">
        <v>379</v>
      </c>
      <c r="C185" s="141"/>
      <c r="D185" s="244">
        <v>5905</v>
      </c>
      <c r="E185" s="28"/>
    </row>
    <row r="186" spans="1:5" s="41" customFormat="1" ht="12.75" customHeight="1" x14ac:dyDescent="0.2">
      <c r="A186" s="22">
        <v>6</v>
      </c>
      <c r="B186" s="181" t="s">
        <v>380</v>
      </c>
      <c r="C186" s="141"/>
      <c r="D186" s="245">
        <v>1585</v>
      </c>
      <c r="E186" s="28"/>
    </row>
    <row r="187" spans="1:5" s="41" customFormat="1" ht="12.75" customHeight="1" x14ac:dyDescent="0.2">
      <c r="A187" s="22">
        <v>7</v>
      </c>
      <c r="B187" s="37" t="s">
        <v>258</v>
      </c>
      <c r="C187" s="22"/>
      <c r="D187" s="246">
        <v>649.99</v>
      </c>
      <c r="E187" s="28"/>
    </row>
    <row r="188" spans="1:5" ht="12.75" customHeight="1" x14ac:dyDescent="0.2">
      <c r="A188" s="308" t="s">
        <v>15</v>
      </c>
      <c r="B188" s="308"/>
      <c r="C188" s="308"/>
      <c r="D188" s="248">
        <f>SUM(D181:D187)</f>
        <v>19966.09</v>
      </c>
      <c r="E188" s="108"/>
    </row>
    <row r="189" spans="1:5" s="41" customFormat="1" ht="28.5" customHeight="1" x14ac:dyDescent="0.2">
      <c r="A189" s="22">
        <v>8</v>
      </c>
      <c r="B189" s="37" t="s">
        <v>470</v>
      </c>
      <c r="C189" s="22"/>
      <c r="D189" s="247">
        <v>14592.72</v>
      </c>
      <c r="E189" s="23" t="s">
        <v>378</v>
      </c>
    </row>
    <row r="190" spans="1:5" ht="12.75" customHeight="1" x14ac:dyDescent="0.2">
      <c r="A190" s="308" t="s">
        <v>15</v>
      </c>
      <c r="B190" s="308"/>
      <c r="C190" s="308"/>
      <c r="D190" s="248">
        <f>SUM(D189)</f>
        <v>14592.72</v>
      </c>
      <c r="E190" s="108"/>
    </row>
    <row r="191" spans="1:5" ht="12.75" customHeight="1" x14ac:dyDescent="0.2">
      <c r="A191" s="309" t="s">
        <v>347</v>
      </c>
      <c r="B191" s="310"/>
      <c r="C191" s="310"/>
      <c r="D191" s="311"/>
      <c r="E191" s="108"/>
    </row>
    <row r="192" spans="1:5" s="41" customFormat="1" ht="12.75" customHeight="1" x14ac:dyDescent="0.2">
      <c r="A192" s="111">
        <v>1</v>
      </c>
      <c r="B192" s="20" t="s">
        <v>269</v>
      </c>
      <c r="C192" s="111">
        <v>2011</v>
      </c>
      <c r="D192" s="196">
        <v>649.99</v>
      </c>
      <c r="E192" s="28"/>
    </row>
    <row r="193" spans="1:6" s="41" customFormat="1" ht="12.75" customHeight="1" x14ac:dyDescent="0.2">
      <c r="A193" s="115">
        <v>2</v>
      </c>
      <c r="B193" s="20" t="s">
        <v>478</v>
      </c>
      <c r="C193" s="111">
        <v>2015</v>
      </c>
      <c r="D193" s="196">
        <v>329</v>
      </c>
      <c r="E193" s="28"/>
    </row>
    <row r="194" spans="1:6" s="41" customFormat="1" ht="12.75" customHeight="1" x14ac:dyDescent="0.2">
      <c r="A194" s="111">
        <v>3</v>
      </c>
      <c r="B194" s="20" t="s">
        <v>479</v>
      </c>
      <c r="C194" s="111">
        <v>2013</v>
      </c>
      <c r="D194" s="196">
        <v>3776.1</v>
      </c>
      <c r="E194" s="28"/>
    </row>
    <row r="195" spans="1:6" s="41" customFormat="1" ht="12.75" customHeight="1" x14ac:dyDescent="0.2">
      <c r="A195" s="308" t="s">
        <v>15</v>
      </c>
      <c r="B195" s="308"/>
      <c r="C195" s="308"/>
      <c r="D195" s="52">
        <f>SUM(D192:D194)</f>
        <v>4755.09</v>
      </c>
      <c r="E195" s="121"/>
      <c r="F195" s="122"/>
    </row>
    <row r="196" spans="1:6" s="41" customFormat="1" ht="25.5" customHeight="1" x14ac:dyDescent="0.2">
      <c r="A196" s="115">
        <v>4</v>
      </c>
      <c r="B196" s="20" t="s">
        <v>477</v>
      </c>
      <c r="C196" s="111">
        <v>2015</v>
      </c>
      <c r="D196" s="196">
        <v>14592.72</v>
      </c>
      <c r="E196" s="23" t="s">
        <v>378</v>
      </c>
    </row>
    <row r="197" spans="1:6" s="41" customFormat="1" ht="12.75" customHeight="1" x14ac:dyDescent="0.2">
      <c r="A197" s="308" t="s">
        <v>15</v>
      </c>
      <c r="B197" s="308"/>
      <c r="C197" s="308"/>
      <c r="D197" s="138">
        <f>SUM(D196)</f>
        <v>14592.72</v>
      </c>
      <c r="E197" s="121"/>
      <c r="F197" s="122"/>
    </row>
    <row r="198" spans="1:6" s="41" customFormat="1" ht="12.75" customHeight="1" x14ac:dyDescent="0.2">
      <c r="A198" s="305" t="s">
        <v>348</v>
      </c>
      <c r="B198" s="306"/>
      <c r="C198" s="306"/>
      <c r="D198" s="307"/>
      <c r="E198" s="121"/>
      <c r="F198" s="122"/>
    </row>
    <row r="199" spans="1:6" s="41" customFormat="1" ht="12.75" customHeight="1" x14ac:dyDescent="0.2">
      <c r="A199" s="115"/>
      <c r="B199" s="8" t="s">
        <v>237</v>
      </c>
      <c r="C199" s="115"/>
      <c r="D199" s="137"/>
      <c r="E199" s="28"/>
    </row>
    <row r="200" spans="1:6" s="41" customFormat="1" ht="12.75" customHeight="1" x14ac:dyDescent="0.2">
      <c r="A200" s="308" t="s">
        <v>15</v>
      </c>
      <c r="B200" s="308"/>
      <c r="C200" s="308"/>
      <c r="D200" s="52">
        <f>SUM(D199)</f>
        <v>0</v>
      </c>
      <c r="E200" s="121"/>
      <c r="F200" s="122"/>
    </row>
    <row r="201" spans="1:6" s="41" customFormat="1" ht="12.75" customHeight="1" x14ac:dyDescent="0.2">
      <c r="A201" s="305" t="s">
        <v>60</v>
      </c>
      <c r="B201" s="306"/>
      <c r="C201" s="306"/>
      <c r="D201" s="307"/>
      <c r="E201" s="121"/>
      <c r="F201" s="122"/>
    </row>
    <row r="202" spans="1:6" s="41" customFormat="1" ht="12.75" customHeight="1" x14ac:dyDescent="0.2">
      <c r="A202" s="115">
        <v>1</v>
      </c>
      <c r="B202" s="116" t="s">
        <v>279</v>
      </c>
      <c r="C202" s="115">
        <v>2010</v>
      </c>
      <c r="D202" s="199">
        <v>2685</v>
      </c>
      <c r="E202" s="28"/>
    </row>
    <row r="203" spans="1:6" s="41" customFormat="1" ht="12.75" customHeight="1" x14ac:dyDescent="0.2">
      <c r="A203" s="111">
        <v>2</v>
      </c>
      <c r="B203" s="20" t="s">
        <v>280</v>
      </c>
      <c r="C203" s="111">
        <v>2010</v>
      </c>
      <c r="D203" s="196">
        <v>1630.4</v>
      </c>
      <c r="E203" s="28"/>
    </row>
    <row r="204" spans="1:6" s="41" customFormat="1" ht="12.75" customHeight="1" x14ac:dyDescent="0.2">
      <c r="A204" s="115">
        <v>3</v>
      </c>
      <c r="B204" s="20" t="s">
        <v>281</v>
      </c>
      <c r="C204" s="111">
        <v>2011</v>
      </c>
      <c r="D204" s="196">
        <v>549</v>
      </c>
      <c r="E204" s="28"/>
    </row>
    <row r="205" spans="1:6" s="41" customFormat="1" ht="12.75" customHeight="1" x14ac:dyDescent="0.2">
      <c r="A205" s="111">
        <v>4</v>
      </c>
      <c r="B205" s="134" t="s">
        <v>281</v>
      </c>
      <c r="C205" s="133">
        <v>2012</v>
      </c>
      <c r="D205" s="189">
        <v>968.99</v>
      </c>
      <c r="E205" s="28"/>
    </row>
    <row r="206" spans="1:6" s="41" customFormat="1" ht="12.75" customHeight="1" x14ac:dyDescent="0.2">
      <c r="A206" s="115">
        <v>5</v>
      </c>
      <c r="B206" s="134" t="s">
        <v>320</v>
      </c>
      <c r="C206" s="133">
        <v>2012</v>
      </c>
      <c r="D206" s="189">
        <v>397.54</v>
      </c>
      <c r="E206" s="28"/>
    </row>
    <row r="207" spans="1:6" s="41" customFormat="1" ht="12.75" customHeight="1" x14ac:dyDescent="0.2">
      <c r="A207" s="298" t="s">
        <v>15</v>
      </c>
      <c r="B207" s="298"/>
      <c r="C207" s="298"/>
      <c r="D207" s="138">
        <f>SUM(D202:D206)</f>
        <v>6230.9299999999994</v>
      </c>
      <c r="E207" s="121"/>
      <c r="F207" s="122"/>
    </row>
    <row r="208" spans="1:6" s="41" customFormat="1" ht="25.5" x14ac:dyDescent="0.2">
      <c r="A208" s="111">
        <v>6</v>
      </c>
      <c r="B208" s="116" t="s">
        <v>480</v>
      </c>
      <c r="C208" s="115">
        <v>2014</v>
      </c>
      <c r="D208" s="199">
        <v>14593</v>
      </c>
      <c r="E208" s="23" t="s">
        <v>378</v>
      </c>
    </row>
    <row r="209" spans="1:7" s="41" customFormat="1" ht="12.75" customHeight="1" x14ac:dyDescent="0.2">
      <c r="A209" s="298" t="s">
        <v>15</v>
      </c>
      <c r="B209" s="298"/>
      <c r="C209" s="298"/>
      <c r="D209" s="138">
        <f>SUM(D208)</f>
        <v>14593</v>
      </c>
      <c r="E209" s="121"/>
      <c r="F209" s="122"/>
    </row>
    <row r="210" spans="1:7" s="41" customFormat="1" ht="12.75" customHeight="1" x14ac:dyDescent="0.2">
      <c r="A210" s="305" t="s">
        <v>100</v>
      </c>
      <c r="B210" s="306"/>
      <c r="C210" s="306"/>
      <c r="D210" s="307"/>
      <c r="E210" s="121"/>
      <c r="F210" s="122"/>
    </row>
    <row r="211" spans="1:7" s="41" customFormat="1" ht="12.75" customHeight="1" x14ac:dyDescent="0.2">
      <c r="A211" s="22">
        <v>1</v>
      </c>
      <c r="B211" s="15" t="s">
        <v>105</v>
      </c>
      <c r="C211" s="29">
        <v>2009</v>
      </c>
      <c r="D211" s="123">
        <v>37985.919999999998</v>
      </c>
      <c r="E211" s="121"/>
      <c r="F211" s="122"/>
    </row>
    <row r="212" spans="1:7" s="41" customFormat="1" ht="12.75" customHeight="1" x14ac:dyDescent="0.2">
      <c r="A212" s="308" t="s">
        <v>15</v>
      </c>
      <c r="B212" s="308"/>
      <c r="C212" s="308"/>
      <c r="D212" s="52">
        <f>SUM(D211)</f>
        <v>37985.919999999998</v>
      </c>
      <c r="E212" s="121"/>
      <c r="F212" s="122"/>
    </row>
    <row r="213" spans="1:7" s="41" customFormat="1" ht="12.75" customHeight="1" x14ac:dyDescent="0.2">
      <c r="A213" s="305" t="s">
        <v>394</v>
      </c>
      <c r="B213" s="306"/>
      <c r="C213" s="306"/>
      <c r="D213" s="307"/>
      <c r="E213" s="121"/>
      <c r="F213" s="122"/>
    </row>
    <row r="214" spans="1:7" ht="12.75" customHeight="1" x14ac:dyDescent="0.2">
      <c r="A214" s="22">
        <v>1</v>
      </c>
      <c r="B214" s="13" t="s">
        <v>402</v>
      </c>
      <c r="C214" s="14">
        <v>2013</v>
      </c>
      <c r="D214" s="202">
        <v>1469.28</v>
      </c>
      <c r="G214" s="109"/>
    </row>
    <row r="215" spans="1:7" s="41" customFormat="1" ht="12.75" customHeight="1" x14ac:dyDescent="0.2">
      <c r="A215" s="298" t="s">
        <v>15</v>
      </c>
      <c r="B215" s="298"/>
      <c r="C215" s="298"/>
      <c r="D215" s="138">
        <f>SUM(D214)</f>
        <v>1469.28</v>
      </c>
      <c r="E215" s="121"/>
      <c r="F215" s="122"/>
    </row>
    <row r="216" spans="1:7" x14ac:dyDescent="0.2">
      <c r="E216" s="127"/>
    </row>
    <row r="217" spans="1:7" ht="15" x14ac:dyDescent="0.2">
      <c r="B217" s="258" t="s">
        <v>501</v>
      </c>
      <c r="C217" s="259">
        <f>SUM(D34,D37,D43,D51,D55,D58,D65,D71,D78,D81,D87,D90,D97,D100,D107,D109,D113,D120,D123,D126,D142)</f>
        <v>640994.89999999979</v>
      </c>
    </row>
    <row r="218" spans="1:7" ht="15" x14ac:dyDescent="0.2">
      <c r="B218" s="258" t="s">
        <v>502</v>
      </c>
      <c r="C218" s="259">
        <f>SUM(D215,D212,D209,D207,D197,D195,D190,D188,D176,D174,D163,D161,D152)</f>
        <v>189944.80999999997</v>
      </c>
    </row>
    <row r="220" spans="1:7" x14ac:dyDescent="0.2">
      <c r="C220" s="263"/>
    </row>
  </sheetData>
  <mergeCells count="73">
    <mergeCell ref="A174:C174"/>
    <mergeCell ref="A188:C188"/>
    <mergeCell ref="A195:C195"/>
    <mergeCell ref="A207:C207"/>
    <mergeCell ref="A87:C87"/>
    <mergeCell ref="A97:C97"/>
    <mergeCell ref="A107:C107"/>
    <mergeCell ref="A120:C120"/>
    <mergeCell ref="A161:C161"/>
    <mergeCell ref="A93:C93"/>
    <mergeCell ref="A100:C100"/>
    <mergeCell ref="A109:C109"/>
    <mergeCell ref="A113:C113"/>
    <mergeCell ref="E98:E99"/>
    <mergeCell ref="E121:E122"/>
    <mergeCell ref="E35:E36"/>
    <mergeCell ref="A212:C212"/>
    <mergeCell ref="A201:D201"/>
    <mergeCell ref="A142:C142"/>
    <mergeCell ref="A210:D210"/>
    <mergeCell ref="A209:C209"/>
    <mergeCell ref="A179:C179"/>
    <mergeCell ref="A123:C123"/>
    <mergeCell ref="A101:D101"/>
    <mergeCell ref="A152:C152"/>
    <mergeCell ref="A153:D153"/>
    <mergeCell ref="A164:D164"/>
    <mergeCell ref="A124:D124"/>
    <mergeCell ref="A90:C90"/>
    <mergeCell ref="A213:D213"/>
    <mergeCell ref="A66:D66"/>
    <mergeCell ref="A78:C78"/>
    <mergeCell ref="A200:C200"/>
    <mergeCell ref="A190:C190"/>
    <mergeCell ref="A197:C197"/>
    <mergeCell ref="A191:D191"/>
    <mergeCell ref="A198:D198"/>
    <mergeCell ref="A94:D94"/>
    <mergeCell ref="A180:D180"/>
    <mergeCell ref="A110:D110"/>
    <mergeCell ref="A147:D147"/>
    <mergeCell ref="A126:C126"/>
    <mergeCell ref="A176:C176"/>
    <mergeCell ref="A81:C81"/>
    <mergeCell ref="A114:D114"/>
    <mergeCell ref="A5:D5"/>
    <mergeCell ref="A37:C37"/>
    <mergeCell ref="A38:D38"/>
    <mergeCell ref="A52:D52"/>
    <mergeCell ref="A79:D79"/>
    <mergeCell ref="A56:D56"/>
    <mergeCell ref="A65:C65"/>
    <mergeCell ref="A35:A36"/>
    <mergeCell ref="A34:C34"/>
    <mergeCell ref="A43:C43"/>
    <mergeCell ref="A58:C58"/>
    <mergeCell ref="A71:C71"/>
    <mergeCell ref="A215:C215"/>
    <mergeCell ref="E59:E64"/>
    <mergeCell ref="E72:E77"/>
    <mergeCell ref="E44:E50"/>
    <mergeCell ref="E88:E89"/>
    <mergeCell ref="A127:D127"/>
    <mergeCell ref="A55:C55"/>
    <mergeCell ref="A51:C51"/>
    <mergeCell ref="A170:D170"/>
    <mergeCell ref="A82:D82"/>
    <mergeCell ref="A91:D91"/>
    <mergeCell ref="A177:D177"/>
    <mergeCell ref="A163:C163"/>
    <mergeCell ref="A166:C166"/>
    <mergeCell ref="A167:D167"/>
    <mergeCell ref="A169:C169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97" fitToHeight="4" orientation="portrait" r:id="rId1"/>
  <headerFooter alignWithMargins="0"/>
  <rowBreaks count="2" manualBreakCount="2">
    <brk id="78" max="4" man="1"/>
    <brk id="16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V58"/>
  <sheetViews>
    <sheetView view="pageBreakPreview" zoomScale="60" zoomScaleNormal="70" workbookViewId="0">
      <pane ySplit="6" topLeftCell="A7" activePane="bottomLeft" state="frozen"/>
      <selection pane="bottomLeft" activeCell="B25" sqref="B25"/>
    </sheetView>
  </sheetViews>
  <sheetFormatPr defaultRowHeight="12.75" x14ac:dyDescent="0.2"/>
  <cols>
    <col min="1" max="1" width="1.42578125" style="152" customWidth="1"/>
    <col min="2" max="2" width="4.5703125" style="152" customWidth="1"/>
    <col min="3" max="3" width="16.7109375" style="152" customWidth="1"/>
    <col min="4" max="4" width="15" style="58" customWidth="1"/>
    <col min="5" max="5" width="24.42578125" style="152" customWidth="1"/>
    <col min="6" max="6" width="19" style="152" customWidth="1"/>
    <col min="7" max="7" width="11.42578125" style="158" customWidth="1"/>
    <col min="8" max="8" width="17.42578125" style="152" customWidth="1"/>
    <col min="9" max="9" width="12" style="152" customWidth="1"/>
    <col min="10" max="10" width="12.5703125" style="152" customWidth="1"/>
    <col min="11" max="12" width="12" style="152" customWidth="1"/>
    <col min="13" max="13" width="12.42578125" style="152" customWidth="1"/>
    <col min="14" max="15" width="10" style="152" customWidth="1"/>
    <col min="16" max="16" width="15.42578125" style="159" customWidth="1"/>
    <col min="17" max="19" width="12.5703125" style="152" customWidth="1"/>
    <col min="20" max="20" width="12.140625" style="152" customWidth="1"/>
    <col min="21" max="22" width="22.7109375" style="152" customWidth="1"/>
    <col min="23" max="16384" width="9.140625" style="152"/>
  </cols>
  <sheetData>
    <row r="1" spans="1:22" s="219" customFormat="1" x14ac:dyDescent="0.2">
      <c r="A1" s="218" t="s">
        <v>455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22" s="146" customFormat="1" x14ac:dyDescent="0.2">
      <c r="B2" s="145"/>
      <c r="D2" s="147"/>
      <c r="G2" s="32"/>
      <c r="P2" s="148"/>
    </row>
    <row r="3" spans="1:22" s="146" customFormat="1" x14ac:dyDescent="0.2">
      <c r="B3" s="340" t="s">
        <v>14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</row>
    <row r="4" spans="1:22" s="146" customFormat="1" ht="12.75" customHeight="1" x14ac:dyDescent="0.2">
      <c r="B4" s="341" t="s">
        <v>5</v>
      </c>
      <c r="C4" s="341" t="s">
        <v>6</v>
      </c>
      <c r="D4" s="341" t="s">
        <v>18</v>
      </c>
      <c r="E4" s="341" t="s">
        <v>7</v>
      </c>
      <c r="F4" s="345" t="s">
        <v>8</v>
      </c>
      <c r="G4" s="341" t="s">
        <v>9</v>
      </c>
      <c r="H4" s="341" t="s">
        <v>21</v>
      </c>
      <c r="I4" s="341" t="s">
        <v>10</v>
      </c>
      <c r="J4" s="341" t="s">
        <v>27</v>
      </c>
      <c r="K4" s="341" t="s">
        <v>29</v>
      </c>
      <c r="L4" s="341" t="s">
        <v>28</v>
      </c>
      <c r="M4" s="341" t="s">
        <v>19</v>
      </c>
      <c r="N4" s="341" t="s">
        <v>20</v>
      </c>
      <c r="O4" s="345" t="s">
        <v>328</v>
      </c>
      <c r="P4" s="342" t="s">
        <v>329</v>
      </c>
      <c r="Q4" s="341" t="s">
        <v>24</v>
      </c>
      <c r="R4" s="341"/>
      <c r="S4" s="341" t="s">
        <v>25</v>
      </c>
      <c r="T4" s="341"/>
    </row>
    <row r="5" spans="1:22" s="146" customFormat="1" x14ac:dyDescent="0.2">
      <c r="B5" s="341"/>
      <c r="C5" s="341"/>
      <c r="D5" s="341"/>
      <c r="E5" s="341"/>
      <c r="F5" s="346"/>
      <c r="G5" s="341"/>
      <c r="H5" s="341"/>
      <c r="I5" s="341"/>
      <c r="J5" s="341"/>
      <c r="K5" s="341"/>
      <c r="L5" s="341"/>
      <c r="M5" s="341"/>
      <c r="N5" s="341"/>
      <c r="O5" s="346"/>
      <c r="P5" s="343"/>
      <c r="Q5" s="341"/>
      <c r="R5" s="341"/>
      <c r="S5" s="341"/>
      <c r="T5" s="341"/>
      <c r="U5" s="149"/>
      <c r="V5" s="149"/>
    </row>
    <row r="6" spans="1:22" s="146" customFormat="1" ht="24.75" customHeight="1" x14ac:dyDescent="0.2">
      <c r="B6" s="341"/>
      <c r="C6" s="341"/>
      <c r="D6" s="341"/>
      <c r="E6" s="341"/>
      <c r="F6" s="347"/>
      <c r="G6" s="341"/>
      <c r="H6" s="341"/>
      <c r="I6" s="341"/>
      <c r="J6" s="341"/>
      <c r="K6" s="341"/>
      <c r="L6" s="341"/>
      <c r="M6" s="341"/>
      <c r="N6" s="341"/>
      <c r="O6" s="347"/>
      <c r="P6" s="344"/>
      <c r="Q6" s="150" t="s">
        <v>11</v>
      </c>
      <c r="R6" s="150" t="s">
        <v>12</v>
      </c>
      <c r="S6" s="150" t="s">
        <v>11</v>
      </c>
      <c r="T6" s="150" t="s">
        <v>12</v>
      </c>
      <c r="U6" s="149"/>
      <c r="V6" s="149"/>
    </row>
    <row r="7" spans="1:22" s="146" customFormat="1" ht="15.75" customHeight="1" x14ac:dyDescent="0.2">
      <c r="B7" s="348" t="s">
        <v>287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149"/>
      <c r="V7" s="149"/>
    </row>
    <row r="8" spans="1:22" ht="58.5" customHeight="1" x14ac:dyDescent="0.2">
      <c r="B8" s="117">
        <v>1</v>
      </c>
      <c r="C8" s="22" t="s">
        <v>165</v>
      </c>
      <c r="D8" s="22">
        <v>3524</v>
      </c>
      <c r="E8" s="22" t="s">
        <v>166</v>
      </c>
      <c r="F8" s="22"/>
      <c r="G8" s="22" t="s">
        <v>167</v>
      </c>
      <c r="H8" s="22" t="s">
        <v>312</v>
      </c>
      <c r="I8" s="22">
        <v>2417</v>
      </c>
      <c r="J8" s="22"/>
      <c r="K8" s="22" t="s">
        <v>168</v>
      </c>
      <c r="L8" s="22" t="s">
        <v>169</v>
      </c>
      <c r="M8" s="22">
        <v>6</v>
      </c>
      <c r="N8" s="22">
        <v>2001</v>
      </c>
      <c r="O8" s="22">
        <v>10968</v>
      </c>
      <c r="P8" s="139" t="s">
        <v>330</v>
      </c>
      <c r="Q8" s="23" t="s">
        <v>410</v>
      </c>
      <c r="R8" s="23" t="s">
        <v>411</v>
      </c>
      <c r="S8" s="23" t="s">
        <v>412</v>
      </c>
      <c r="T8" s="23" t="s">
        <v>413</v>
      </c>
      <c r="U8" s="81"/>
      <c r="V8" s="151"/>
    </row>
    <row r="9" spans="1:22" ht="82.5" customHeight="1" x14ac:dyDescent="0.2">
      <c r="B9" s="117">
        <v>2</v>
      </c>
      <c r="C9" s="22" t="s">
        <v>165</v>
      </c>
      <c r="D9" s="22">
        <v>3524</v>
      </c>
      <c r="E9" s="22" t="s">
        <v>170</v>
      </c>
      <c r="F9" s="22"/>
      <c r="G9" s="22" t="s">
        <v>171</v>
      </c>
      <c r="H9" s="29" t="s">
        <v>314</v>
      </c>
      <c r="I9" s="22">
        <v>2417</v>
      </c>
      <c r="J9" s="22"/>
      <c r="K9" s="22" t="s">
        <v>172</v>
      </c>
      <c r="L9" s="22" t="s">
        <v>79</v>
      </c>
      <c r="M9" s="22">
        <v>12</v>
      </c>
      <c r="N9" s="22">
        <v>1999</v>
      </c>
      <c r="O9" s="22">
        <v>49211</v>
      </c>
      <c r="P9" s="153">
        <v>9020</v>
      </c>
      <c r="Q9" s="23" t="s">
        <v>414</v>
      </c>
      <c r="R9" s="23" t="s">
        <v>415</v>
      </c>
      <c r="S9" s="23" t="s">
        <v>414</v>
      </c>
      <c r="T9" s="23" t="s">
        <v>415</v>
      </c>
      <c r="U9" s="39" t="s">
        <v>333</v>
      </c>
      <c r="V9" s="37" t="s">
        <v>334</v>
      </c>
    </row>
    <row r="10" spans="1:22" ht="82.5" customHeight="1" x14ac:dyDescent="0.2">
      <c r="B10" s="117">
        <v>3</v>
      </c>
      <c r="C10" s="22" t="s">
        <v>173</v>
      </c>
      <c r="D10" s="22">
        <v>315</v>
      </c>
      <c r="E10" s="25" t="s">
        <v>174</v>
      </c>
      <c r="F10" s="22"/>
      <c r="G10" s="22" t="s">
        <v>175</v>
      </c>
      <c r="H10" s="22" t="s">
        <v>312</v>
      </c>
      <c r="I10" s="22">
        <v>11100</v>
      </c>
      <c r="J10" s="22"/>
      <c r="K10" s="22" t="s">
        <v>176</v>
      </c>
      <c r="L10" s="22"/>
      <c r="M10" s="22">
        <v>6</v>
      </c>
      <c r="N10" s="22">
        <v>1985</v>
      </c>
      <c r="O10" s="22">
        <v>40748</v>
      </c>
      <c r="P10" s="153">
        <v>25000</v>
      </c>
      <c r="Q10" s="23" t="s">
        <v>416</v>
      </c>
      <c r="R10" s="23" t="s">
        <v>417</v>
      </c>
      <c r="S10" s="23" t="s">
        <v>418</v>
      </c>
      <c r="T10" s="23" t="s">
        <v>419</v>
      </c>
      <c r="U10" s="160" t="s">
        <v>335</v>
      </c>
    </row>
    <row r="11" spans="1:22" ht="42.75" customHeight="1" x14ac:dyDescent="0.2">
      <c r="B11" s="117">
        <v>4</v>
      </c>
      <c r="C11" s="22" t="s">
        <v>177</v>
      </c>
      <c r="D11" s="22" t="s">
        <v>178</v>
      </c>
      <c r="E11" s="22" t="s">
        <v>179</v>
      </c>
      <c r="F11" s="21"/>
      <c r="G11" s="22" t="s">
        <v>180</v>
      </c>
      <c r="H11" s="22" t="s">
        <v>312</v>
      </c>
      <c r="I11" s="22">
        <v>6871</v>
      </c>
      <c r="J11" s="22"/>
      <c r="K11" s="22" t="s">
        <v>181</v>
      </c>
      <c r="L11" s="22" t="s">
        <v>79</v>
      </c>
      <c r="M11" s="22">
        <v>6</v>
      </c>
      <c r="N11" s="22">
        <v>2005</v>
      </c>
      <c r="O11" s="22"/>
      <c r="P11" s="153">
        <v>202860</v>
      </c>
      <c r="Q11" s="23" t="s">
        <v>420</v>
      </c>
      <c r="R11" s="23" t="s">
        <v>421</v>
      </c>
      <c r="S11" s="23" t="s">
        <v>420</v>
      </c>
      <c r="T11" s="23" t="s">
        <v>421</v>
      </c>
      <c r="U11" s="81"/>
      <c r="V11" s="151"/>
    </row>
    <row r="12" spans="1:22" ht="42.75" customHeight="1" x14ac:dyDescent="0.2">
      <c r="B12" s="117">
        <v>5</v>
      </c>
      <c r="C12" s="22" t="s">
        <v>218</v>
      </c>
      <c r="D12" s="22" t="s">
        <v>182</v>
      </c>
      <c r="E12" s="22" t="s">
        <v>183</v>
      </c>
      <c r="F12" s="22"/>
      <c r="G12" s="22" t="s">
        <v>299</v>
      </c>
      <c r="H12" s="29" t="s">
        <v>314</v>
      </c>
      <c r="I12" s="22">
        <v>1969</v>
      </c>
      <c r="J12" s="22"/>
      <c r="K12" s="22" t="s">
        <v>184</v>
      </c>
      <c r="L12" s="22"/>
      <c r="M12" s="22">
        <v>6</v>
      </c>
      <c r="N12" s="22">
        <v>1993</v>
      </c>
      <c r="O12" s="22"/>
      <c r="P12" s="154"/>
      <c r="Q12" s="23" t="s">
        <v>422</v>
      </c>
      <c r="R12" s="23" t="s">
        <v>423</v>
      </c>
      <c r="S12" s="23"/>
      <c r="T12" s="23"/>
      <c r="U12" s="81"/>
      <c r="V12" s="151"/>
    </row>
    <row r="13" spans="1:22" ht="42.75" customHeight="1" x14ac:dyDescent="0.2">
      <c r="B13" s="117">
        <v>6</v>
      </c>
      <c r="C13" s="22" t="s">
        <v>165</v>
      </c>
      <c r="D13" s="22" t="s">
        <v>185</v>
      </c>
      <c r="E13" s="22">
        <v>110089</v>
      </c>
      <c r="F13" s="22"/>
      <c r="G13" s="128" t="s">
        <v>186</v>
      </c>
      <c r="H13" s="22" t="s">
        <v>312</v>
      </c>
      <c r="I13" s="22">
        <v>2120</v>
      </c>
      <c r="J13" s="22"/>
      <c r="K13" s="22" t="s">
        <v>187</v>
      </c>
      <c r="L13" s="22"/>
      <c r="M13" s="22">
        <v>4</v>
      </c>
      <c r="N13" s="22">
        <v>1971</v>
      </c>
      <c r="O13" s="22"/>
      <c r="P13" s="153"/>
      <c r="Q13" s="23" t="s">
        <v>408</v>
      </c>
      <c r="R13" s="23" t="s">
        <v>409</v>
      </c>
      <c r="S13" s="165"/>
      <c r="T13" s="165"/>
      <c r="U13" s="166"/>
      <c r="V13" s="151"/>
    </row>
    <row r="14" spans="1:22" ht="42.75" customHeight="1" x14ac:dyDescent="0.2">
      <c r="B14" s="117">
        <v>7</v>
      </c>
      <c r="C14" s="22" t="s">
        <v>165</v>
      </c>
      <c r="D14" s="22" t="s">
        <v>188</v>
      </c>
      <c r="E14" s="22">
        <v>479017</v>
      </c>
      <c r="F14" s="22">
        <v>1014851</v>
      </c>
      <c r="G14" s="22" t="s">
        <v>189</v>
      </c>
      <c r="H14" s="22" t="s">
        <v>312</v>
      </c>
      <c r="I14" s="22">
        <v>2120</v>
      </c>
      <c r="J14" s="22"/>
      <c r="K14" s="22" t="s">
        <v>190</v>
      </c>
      <c r="L14" s="22"/>
      <c r="M14" s="22">
        <v>6</v>
      </c>
      <c r="N14" s="22">
        <v>1987</v>
      </c>
      <c r="O14" s="22"/>
      <c r="P14" s="153">
        <v>2100</v>
      </c>
      <c r="Q14" s="23" t="s">
        <v>408</v>
      </c>
      <c r="R14" s="23" t="s">
        <v>409</v>
      </c>
      <c r="S14" s="23" t="s">
        <v>424</v>
      </c>
      <c r="T14" s="23" t="s">
        <v>425</v>
      </c>
      <c r="U14" s="42"/>
      <c r="V14" s="151"/>
    </row>
    <row r="15" spans="1:22" ht="42.75" customHeight="1" x14ac:dyDescent="0.2">
      <c r="B15" s="117">
        <v>8</v>
      </c>
      <c r="C15" s="22" t="s">
        <v>165</v>
      </c>
      <c r="D15" s="22" t="s">
        <v>191</v>
      </c>
      <c r="E15" s="22" t="s">
        <v>192</v>
      </c>
      <c r="F15" s="22"/>
      <c r="G15" s="22" t="s">
        <v>193</v>
      </c>
      <c r="H15" s="22" t="s">
        <v>312</v>
      </c>
      <c r="I15" s="22">
        <v>2120</v>
      </c>
      <c r="J15" s="22"/>
      <c r="K15" s="22" t="s">
        <v>194</v>
      </c>
      <c r="L15" s="22"/>
      <c r="M15" s="22">
        <v>9</v>
      </c>
      <c r="N15" s="22">
        <v>1989</v>
      </c>
      <c r="O15" s="22"/>
      <c r="P15" s="153">
        <v>3100</v>
      </c>
      <c r="Q15" s="23" t="s">
        <v>408</v>
      </c>
      <c r="R15" s="23" t="s">
        <v>409</v>
      </c>
      <c r="S15" s="23" t="s">
        <v>424</v>
      </c>
      <c r="T15" s="23" t="s">
        <v>425</v>
      </c>
      <c r="U15" s="42"/>
      <c r="V15" s="151"/>
    </row>
    <row r="16" spans="1:22" ht="42.75" customHeight="1" x14ac:dyDescent="0.2">
      <c r="B16" s="117">
        <v>9</v>
      </c>
      <c r="C16" s="22" t="s">
        <v>195</v>
      </c>
      <c r="D16" s="22" t="s">
        <v>196</v>
      </c>
      <c r="E16" s="22" t="s">
        <v>197</v>
      </c>
      <c r="F16" s="22"/>
      <c r="G16" s="22" t="s">
        <v>198</v>
      </c>
      <c r="H16" s="29" t="s">
        <v>314</v>
      </c>
      <c r="I16" s="22">
        <v>2417</v>
      </c>
      <c r="J16" s="22"/>
      <c r="K16" s="22" t="s">
        <v>199</v>
      </c>
      <c r="L16" s="22"/>
      <c r="M16" s="22">
        <v>6</v>
      </c>
      <c r="N16" s="22">
        <v>2001</v>
      </c>
      <c r="O16" s="155">
        <v>19900</v>
      </c>
      <c r="P16" s="153">
        <v>8500</v>
      </c>
      <c r="Q16" s="23" t="s">
        <v>408</v>
      </c>
      <c r="R16" s="23" t="s">
        <v>409</v>
      </c>
      <c r="S16" s="23" t="s">
        <v>426</v>
      </c>
      <c r="T16" s="23" t="s">
        <v>427</v>
      </c>
      <c r="U16" s="42"/>
    </row>
    <row r="17" spans="2:22" ht="42.75" customHeight="1" x14ac:dyDescent="0.2">
      <c r="B17" s="117">
        <v>10</v>
      </c>
      <c r="C17" s="22" t="s">
        <v>173</v>
      </c>
      <c r="D17" s="22" t="s">
        <v>200</v>
      </c>
      <c r="E17" s="25" t="s">
        <v>201</v>
      </c>
      <c r="F17" s="22"/>
      <c r="G17" s="22" t="s">
        <v>202</v>
      </c>
      <c r="H17" s="22" t="s">
        <v>312</v>
      </c>
      <c r="I17" s="22">
        <v>6830</v>
      </c>
      <c r="J17" s="22"/>
      <c r="K17" s="22" t="s">
        <v>203</v>
      </c>
      <c r="L17" s="22"/>
      <c r="M17" s="22">
        <v>6</v>
      </c>
      <c r="N17" s="22">
        <v>1984</v>
      </c>
      <c r="O17" s="22"/>
      <c r="P17" s="153">
        <v>15600</v>
      </c>
      <c r="Q17" s="23" t="s">
        <v>408</v>
      </c>
      <c r="R17" s="23" t="s">
        <v>409</v>
      </c>
      <c r="S17" s="23" t="s">
        <v>424</v>
      </c>
      <c r="T17" s="23" t="s">
        <v>425</v>
      </c>
      <c r="U17" s="42"/>
    </row>
    <row r="18" spans="2:22" ht="42.75" customHeight="1" x14ac:dyDescent="0.2">
      <c r="B18" s="117">
        <v>11</v>
      </c>
      <c r="C18" s="22" t="s">
        <v>204</v>
      </c>
      <c r="D18" s="22" t="s">
        <v>205</v>
      </c>
      <c r="E18" s="31" t="s">
        <v>206</v>
      </c>
      <c r="F18" s="22">
        <v>281273</v>
      </c>
      <c r="G18" s="22" t="s">
        <v>207</v>
      </c>
      <c r="H18" s="29" t="s">
        <v>314</v>
      </c>
      <c r="I18" s="22">
        <v>2120</v>
      </c>
      <c r="J18" s="22"/>
      <c r="K18" s="22" t="s">
        <v>208</v>
      </c>
      <c r="L18" s="22"/>
      <c r="M18" s="22">
        <v>1000</v>
      </c>
      <c r="N18" s="22">
        <v>1975</v>
      </c>
      <c r="O18" s="22"/>
      <c r="P18" s="153">
        <v>2400</v>
      </c>
      <c r="Q18" s="23" t="s">
        <v>408</v>
      </c>
      <c r="R18" s="23" t="s">
        <v>409</v>
      </c>
      <c r="S18" s="23" t="s">
        <v>424</v>
      </c>
      <c r="T18" s="23" t="s">
        <v>425</v>
      </c>
      <c r="U18" s="42"/>
    </row>
    <row r="19" spans="2:22" ht="42.75" customHeight="1" x14ac:dyDescent="0.2">
      <c r="B19" s="117">
        <v>12</v>
      </c>
      <c r="C19" s="22" t="s">
        <v>209</v>
      </c>
      <c r="D19" s="22" t="s">
        <v>210</v>
      </c>
      <c r="E19" s="22" t="s">
        <v>211</v>
      </c>
      <c r="F19" s="22"/>
      <c r="G19" s="22" t="s">
        <v>212</v>
      </c>
      <c r="H19" s="29" t="s">
        <v>314</v>
      </c>
      <c r="I19" s="22">
        <v>1998</v>
      </c>
      <c r="J19" s="22"/>
      <c r="K19" s="22" t="s">
        <v>213</v>
      </c>
      <c r="L19" s="22"/>
      <c r="M19" s="22">
        <v>5</v>
      </c>
      <c r="N19" s="22">
        <v>1997</v>
      </c>
      <c r="O19" s="22"/>
      <c r="P19" s="154"/>
      <c r="Q19" s="23" t="s">
        <v>428</v>
      </c>
      <c r="R19" s="23" t="s">
        <v>429</v>
      </c>
      <c r="S19" s="23"/>
      <c r="T19" s="23"/>
      <c r="U19" s="42"/>
    </row>
    <row r="20" spans="2:22" ht="42.75" customHeight="1" x14ac:dyDescent="0.2">
      <c r="B20" s="117">
        <v>13</v>
      </c>
      <c r="C20" s="22" t="s">
        <v>165</v>
      </c>
      <c r="D20" s="22" t="s">
        <v>214</v>
      </c>
      <c r="E20" s="22">
        <v>465466</v>
      </c>
      <c r="F20" s="22"/>
      <c r="G20" s="22" t="s">
        <v>215</v>
      </c>
      <c r="H20" s="22" t="s">
        <v>312</v>
      </c>
      <c r="I20" s="22">
        <v>2120</v>
      </c>
      <c r="J20" s="22"/>
      <c r="K20" s="22" t="s">
        <v>216</v>
      </c>
      <c r="L20" s="22" t="s">
        <v>217</v>
      </c>
      <c r="M20" s="22">
        <v>6</v>
      </c>
      <c r="N20" s="22">
        <v>1987</v>
      </c>
      <c r="O20" s="22"/>
      <c r="P20" s="153">
        <v>3100</v>
      </c>
      <c r="Q20" s="23" t="s">
        <v>408</v>
      </c>
      <c r="R20" s="23" t="s">
        <v>409</v>
      </c>
      <c r="S20" s="23" t="s">
        <v>424</v>
      </c>
      <c r="T20" s="23" t="s">
        <v>425</v>
      </c>
      <c r="U20" s="42"/>
    </row>
    <row r="21" spans="2:22" ht="42.75" customHeight="1" x14ac:dyDescent="0.2">
      <c r="B21" s="117">
        <v>14</v>
      </c>
      <c r="C21" s="22" t="s">
        <v>209</v>
      </c>
      <c r="D21" s="22" t="s">
        <v>210</v>
      </c>
      <c r="E21" s="22" t="s">
        <v>219</v>
      </c>
      <c r="F21" s="22"/>
      <c r="G21" s="22" t="s">
        <v>220</v>
      </c>
      <c r="H21" s="22" t="s">
        <v>312</v>
      </c>
      <c r="I21" s="22">
        <v>2402</v>
      </c>
      <c r="J21" s="22"/>
      <c r="K21" s="22" t="s">
        <v>221</v>
      </c>
      <c r="L21" s="22"/>
      <c r="M21" s="22">
        <v>6</v>
      </c>
      <c r="N21" s="22">
        <v>2008</v>
      </c>
      <c r="O21" s="22"/>
      <c r="P21" s="140">
        <v>51700</v>
      </c>
      <c r="Q21" s="23" t="s">
        <v>430</v>
      </c>
      <c r="R21" s="23" t="s">
        <v>431</v>
      </c>
      <c r="S21" s="23" t="s">
        <v>430</v>
      </c>
      <c r="T21" s="23" t="s">
        <v>431</v>
      </c>
      <c r="U21" s="42"/>
    </row>
    <row r="22" spans="2:22" ht="42.75" customHeight="1" x14ac:dyDescent="0.2">
      <c r="B22" s="117">
        <v>15</v>
      </c>
      <c r="C22" s="22" t="s">
        <v>165</v>
      </c>
      <c r="D22" s="21" t="s">
        <v>214</v>
      </c>
      <c r="E22" s="26">
        <v>366306</v>
      </c>
      <c r="F22" s="25" t="s">
        <v>224</v>
      </c>
      <c r="G22" s="26" t="s">
        <v>222</v>
      </c>
      <c r="H22" s="22" t="s">
        <v>312</v>
      </c>
      <c r="I22" s="22">
        <v>2120</v>
      </c>
      <c r="J22" s="22"/>
      <c r="K22" s="22" t="s">
        <v>223</v>
      </c>
      <c r="L22" s="22"/>
      <c r="M22" s="22">
        <v>5</v>
      </c>
      <c r="N22" s="22">
        <v>1982</v>
      </c>
      <c r="O22" s="22"/>
      <c r="P22" s="153">
        <v>2400</v>
      </c>
      <c r="Q22" s="23" t="s">
        <v>408</v>
      </c>
      <c r="R22" s="23" t="s">
        <v>409</v>
      </c>
      <c r="S22" s="23" t="s">
        <v>424</v>
      </c>
      <c r="T22" s="23" t="s">
        <v>425</v>
      </c>
      <c r="U22" s="42"/>
    </row>
    <row r="23" spans="2:22" ht="42.75" customHeight="1" x14ac:dyDescent="0.2">
      <c r="B23" s="117">
        <v>16</v>
      </c>
      <c r="C23" s="22" t="s">
        <v>177</v>
      </c>
      <c r="D23" s="22">
        <v>266</v>
      </c>
      <c r="E23" s="22">
        <v>66523</v>
      </c>
      <c r="F23" s="22">
        <v>49129</v>
      </c>
      <c r="G23" s="22" t="s">
        <v>225</v>
      </c>
      <c r="H23" s="22" t="s">
        <v>312</v>
      </c>
      <c r="I23" s="22">
        <v>6642</v>
      </c>
      <c r="J23" s="22"/>
      <c r="K23" s="22" t="s">
        <v>226</v>
      </c>
      <c r="L23" s="22"/>
      <c r="M23" s="22">
        <v>6</v>
      </c>
      <c r="N23" s="22">
        <v>1988</v>
      </c>
      <c r="O23" s="22"/>
      <c r="P23" s="153">
        <v>37000</v>
      </c>
      <c r="Q23" s="23" t="s">
        <v>408</v>
      </c>
      <c r="R23" s="23" t="s">
        <v>409</v>
      </c>
      <c r="S23" s="23" t="s">
        <v>424</v>
      </c>
      <c r="T23" s="23" t="s">
        <v>425</v>
      </c>
      <c r="U23" s="42"/>
    </row>
    <row r="24" spans="2:22" ht="42.75" customHeight="1" x14ac:dyDescent="0.2">
      <c r="B24" s="117">
        <v>17</v>
      </c>
      <c r="C24" s="22" t="s">
        <v>204</v>
      </c>
      <c r="D24" s="22" t="s">
        <v>284</v>
      </c>
      <c r="E24" s="22">
        <v>296426</v>
      </c>
      <c r="F24" s="22"/>
      <c r="G24" s="22" t="s">
        <v>285</v>
      </c>
      <c r="H24" s="22" t="s">
        <v>312</v>
      </c>
      <c r="I24" s="22">
        <v>2120</v>
      </c>
      <c r="J24" s="22"/>
      <c r="K24" s="22" t="s">
        <v>286</v>
      </c>
      <c r="L24" s="22"/>
      <c r="M24" s="22"/>
      <c r="N24" s="22">
        <v>1978</v>
      </c>
      <c r="O24" s="22"/>
      <c r="P24" s="153"/>
      <c r="Q24" s="23" t="s">
        <v>408</v>
      </c>
      <c r="R24" s="23" t="s">
        <v>409</v>
      </c>
      <c r="S24" s="23"/>
      <c r="T24" s="23"/>
      <c r="U24" s="42"/>
    </row>
    <row r="25" spans="2:22" ht="42.75" customHeight="1" x14ac:dyDescent="0.2">
      <c r="B25" s="117">
        <v>18</v>
      </c>
      <c r="C25" s="141" t="s">
        <v>315</v>
      </c>
      <c r="D25" s="128">
        <v>3524</v>
      </c>
      <c r="E25" s="142" t="s">
        <v>316</v>
      </c>
      <c r="F25" s="141"/>
      <c r="G25" s="141" t="s">
        <v>317</v>
      </c>
      <c r="H25" s="128" t="s">
        <v>318</v>
      </c>
      <c r="I25" s="141">
        <v>2417</v>
      </c>
      <c r="J25" s="141"/>
      <c r="K25" s="141" t="s">
        <v>319</v>
      </c>
      <c r="L25" s="141"/>
      <c r="M25" s="141"/>
      <c r="N25" s="141">
        <v>2000</v>
      </c>
      <c r="O25" s="141">
        <v>23374</v>
      </c>
      <c r="P25" s="143">
        <v>15800</v>
      </c>
      <c r="Q25" s="144" t="s">
        <v>432</v>
      </c>
      <c r="R25" s="144" t="s">
        <v>433</v>
      </c>
      <c r="S25" s="144" t="s">
        <v>432</v>
      </c>
      <c r="T25" s="144" t="s">
        <v>433</v>
      </c>
      <c r="U25" s="42"/>
    </row>
    <row r="26" spans="2:22" x14ac:dyDescent="0.2">
      <c r="B26" s="350" t="s">
        <v>55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</row>
    <row r="27" spans="2:22" ht="42.75" customHeight="1" x14ac:dyDescent="0.2">
      <c r="B27" s="5">
        <v>1</v>
      </c>
      <c r="C27" s="11" t="s">
        <v>237</v>
      </c>
      <c r="D27" s="39"/>
      <c r="E27" s="11"/>
      <c r="F27" s="11"/>
      <c r="G27" s="5"/>
      <c r="H27" s="11"/>
      <c r="I27" s="11"/>
      <c r="J27" s="11"/>
      <c r="K27" s="11"/>
      <c r="L27" s="11"/>
      <c r="M27" s="11"/>
      <c r="N27" s="11"/>
      <c r="O27" s="11"/>
      <c r="P27" s="24"/>
      <c r="Q27" s="11"/>
      <c r="R27" s="11"/>
      <c r="S27" s="11"/>
      <c r="T27" s="156"/>
    </row>
    <row r="28" spans="2:22" x14ac:dyDescent="0.2">
      <c r="B28" s="348" t="s">
        <v>56</v>
      </c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9"/>
    </row>
    <row r="29" spans="2:22" s="146" customFormat="1" ht="42.75" customHeight="1" x14ac:dyDescent="0.2">
      <c r="B29" s="5">
        <v>1</v>
      </c>
      <c r="C29" s="11" t="s">
        <v>237</v>
      </c>
      <c r="D29" s="39"/>
      <c r="E29" s="11"/>
      <c r="F29" s="11"/>
      <c r="G29" s="5"/>
      <c r="H29" s="11"/>
      <c r="I29" s="11"/>
      <c r="J29" s="11"/>
      <c r="K29" s="11"/>
      <c r="L29" s="11"/>
      <c r="M29" s="11"/>
      <c r="N29" s="11"/>
      <c r="O29" s="11"/>
      <c r="P29" s="24"/>
      <c r="Q29" s="11"/>
      <c r="R29" s="11"/>
      <c r="S29" s="11"/>
      <c r="T29" s="11"/>
      <c r="U29" s="149"/>
      <c r="V29" s="149"/>
    </row>
    <row r="30" spans="2:22" x14ac:dyDescent="0.2">
      <c r="B30" s="348" t="s">
        <v>57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</row>
    <row r="31" spans="2:22" s="146" customFormat="1" ht="82.5" customHeight="1" x14ac:dyDescent="0.2">
      <c r="B31" s="5">
        <v>1</v>
      </c>
      <c r="C31" s="5" t="s">
        <v>290</v>
      </c>
      <c r="D31" s="29" t="s">
        <v>39</v>
      </c>
      <c r="E31" s="5" t="s">
        <v>80</v>
      </c>
      <c r="F31" s="5"/>
      <c r="G31" s="5" t="s">
        <v>73</v>
      </c>
      <c r="H31" s="5" t="s">
        <v>313</v>
      </c>
      <c r="I31" s="5">
        <v>4110</v>
      </c>
      <c r="J31" s="5"/>
      <c r="K31" s="5" t="s">
        <v>81</v>
      </c>
      <c r="L31" s="5"/>
      <c r="M31" s="5"/>
      <c r="N31" s="5">
        <v>2004</v>
      </c>
      <c r="O31" s="5">
        <v>177313</v>
      </c>
      <c r="P31" s="140">
        <v>68800</v>
      </c>
      <c r="Q31" s="33" t="s">
        <v>448</v>
      </c>
      <c r="R31" s="33" t="s">
        <v>449</v>
      </c>
      <c r="S31" s="33" t="s">
        <v>412</v>
      </c>
      <c r="T31" s="33" t="s">
        <v>413</v>
      </c>
      <c r="U31" s="161" t="s">
        <v>331</v>
      </c>
      <c r="V31" s="161" t="s">
        <v>332</v>
      </c>
    </row>
    <row r="32" spans="2:22" s="146" customFormat="1" ht="42.75" customHeight="1" x14ac:dyDescent="0.2">
      <c r="B32" s="5">
        <v>2</v>
      </c>
      <c r="C32" s="5" t="s">
        <v>61</v>
      </c>
      <c r="D32" s="29" t="s">
        <v>66</v>
      </c>
      <c r="E32" s="5" t="s">
        <v>289</v>
      </c>
      <c r="F32" s="5"/>
      <c r="G32" s="5" t="s">
        <v>74</v>
      </c>
      <c r="H32" s="29" t="s">
        <v>314</v>
      </c>
      <c r="I32" s="5">
        <v>6842</v>
      </c>
      <c r="J32" s="5"/>
      <c r="K32" s="5" t="s">
        <v>288</v>
      </c>
      <c r="L32" s="5"/>
      <c r="M32" s="5">
        <v>5700</v>
      </c>
      <c r="N32" s="5">
        <v>1995</v>
      </c>
      <c r="O32" s="5">
        <v>257600</v>
      </c>
      <c r="P32" s="140">
        <v>5800</v>
      </c>
      <c r="Q32" s="33" t="s">
        <v>481</v>
      </c>
      <c r="R32" s="33" t="s">
        <v>482</v>
      </c>
      <c r="S32" s="33" t="s">
        <v>483</v>
      </c>
      <c r="T32" s="33" t="s">
        <v>484</v>
      </c>
      <c r="U32" s="152"/>
      <c r="V32" s="152"/>
    </row>
    <row r="33" spans="2:22" s="146" customFormat="1" ht="42.75" customHeight="1" x14ac:dyDescent="0.2">
      <c r="B33" s="264">
        <v>3</v>
      </c>
      <c r="C33" s="5" t="s">
        <v>62</v>
      </c>
      <c r="D33" s="29" t="s">
        <v>67</v>
      </c>
      <c r="E33" s="5" t="s">
        <v>82</v>
      </c>
      <c r="F33" s="5"/>
      <c r="G33" s="5" t="s">
        <v>75</v>
      </c>
      <c r="H33" s="29" t="s">
        <v>314</v>
      </c>
      <c r="I33" s="5">
        <v>2461</v>
      </c>
      <c r="J33" s="5"/>
      <c r="K33" s="5" t="s">
        <v>83</v>
      </c>
      <c r="L33" s="5"/>
      <c r="M33" s="5">
        <v>953</v>
      </c>
      <c r="N33" s="5">
        <v>2000</v>
      </c>
      <c r="O33" s="5"/>
      <c r="P33" s="140">
        <v>9700</v>
      </c>
      <c r="Q33" s="38" t="s">
        <v>485</v>
      </c>
      <c r="R33" s="38" t="s">
        <v>486</v>
      </c>
      <c r="S33" s="38" t="s">
        <v>487</v>
      </c>
      <c r="T33" s="38" t="s">
        <v>488</v>
      </c>
      <c r="U33" s="152"/>
      <c r="V33" s="152"/>
    </row>
    <row r="34" spans="2:22" s="146" customFormat="1" ht="42.75" customHeight="1" x14ac:dyDescent="0.2">
      <c r="B34" s="264">
        <v>4</v>
      </c>
      <c r="C34" s="5" t="s">
        <v>63</v>
      </c>
      <c r="D34" s="29" t="s">
        <v>68</v>
      </c>
      <c r="E34" s="31" t="s">
        <v>84</v>
      </c>
      <c r="F34" s="5"/>
      <c r="G34" s="5"/>
      <c r="H34" s="5"/>
      <c r="I34" s="5"/>
      <c r="J34" s="5"/>
      <c r="K34" s="5" t="s">
        <v>85</v>
      </c>
      <c r="L34" s="5"/>
      <c r="M34" s="32"/>
      <c r="N34" s="5">
        <v>1988</v>
      </c>
      <c r="O34" s="5"/>
      <c r="P34" s="30"/>
      <c r="Q34" s="33" t="s">
        <v>489</v>
      </c>
      <c r="R34" s="33" t="s">
        <v>490</v>
      </c>
      <c r="S34" s="33"/>
      <c r="T34" s="33"/>
      <c r="U34" s="149"/>
      <c r="V34" s="149"/>
    </row>
    <row r="35" spans="2:22" s="146" customFormat="1" ht="42.75" customHeight="1" x14ac:dyDescent="0.2">
      <c r="B35" s="264">
        <v>5</v>
      </c>
      <c r="C35" s="5" t="s">
        <v>341</v>
      </c>
      <c r="D35" s="29">
        <v>5211</v>
      </c>
      <c r="E35" s="31" t="s">
        <v>86</v>
      </c>
      <c r="F35" s="5"/>
      <c r="G35" s="5" t="s">
        <v>76</v>
      </c>
      <c r="H35" s="5"/>
      <c r="I35" s="5">
        <v>2696</v>
      </c>
      <c r="J35" s="5"/>
      <c r="K35" s="5" t="s">
        <v>87</v>
      </c>
      <c r="L35" s="5"/>
      <c r="M35" s="5"/>
      <c r="N35" s="5">
        <v>1990</v>
      </c>
      <c r="O35" s="5"/>
      <c r="P35" s="140">
        <v>23000</v>
      </c>
      <c r="Q35" s="33" t="s">
        <v>491</v>
      </c>
      <c r="R35" s="33" t="s">
        <v>492</v>
      </c>
      <c r="S35" s="33" t="s">
        <v>493</v>
      </c>
      <c r="T35" s="33" t="s">
        <v>494</v>
      </c>
      <c r="U35" s="149"/>
      <c r="V35" s="149"/>
    </row>
    <row r="36" spans="2:22" s="146" customFormat="1" ht="42.75" customHeight="1" x14ac:dyDescent="0.2">
      <c r="B36" s="264">
        <v>6</v>
      </c>
      <c r="C36" s="5" t="s">
        <v>341</v>
      </c>
      <c r="D36" s="29" t="s">
        <v>69</v>
      </c>
      <c r="E36" s="5" t="s">
        <v>88</v>
      </c>
      <c r="F36" s="5"/>
      <c r="G36" s="5" t="s">
        <v>77</v>
      </c>
      <c r="H36" s="5" t="s">
        <v>336</v>
      </c>
      <c r="I36" s="5">
        <v>4156</v>
      </c>
      <c r="J36" s="5"/>
      <c r="K36" s="5" t="s">
        <v>89</v>
      </c>
      <c r="L36" s="5"/>
      <c r="M36" s="5"/>
      <c r="N36" s="5">
        <v>2010</v>
      </c>
      <c r="O36" s="5"/>
      <c r="P36" s="140">
        <v>104100</v>
      </c>
      <c r="Q36" s="33" t="s">
        <v>499</v>
      </c>
      <c r="R36" s="33" t="s">
        <v>500</v>
      </c>
      <c r="S36" s="33" t="s">
        <v>499</v>
      </c>
      <c r="T36" s="33" t="s">
        <v>500</v>
      </c>
      <c r="U36" s="149"/>
      <c r="V36" s="149"/>
    </row>
    <row r="37" spans="2:22" s="146" customFormat="1" ht="42.75" customHeight="1" x14ac:dyDescent="0.2">
      <c r="B37" s="264">
        <v>7</v>
      </c>
      <c r="C37" s="5" t="s">
        <v>337</v>
      </c>
      <c r="D37" s="29" t="s">
        <v>338</v>
      </c>
      <c r="E37" s="31" t="s">
        <v>90</v>
      </c>
      <c r="F37" s="5"/>
      <c r="G37" s="5" t="s">
        <v>339</v>
      </c>
      <c r="H37" s="29" t="s">
        <v>340</v>
      </c>
      <c r="I37" s="5"/>
      <c r="J37" s="5"/>
      <c r="K37" s="5" t="s">
        <v>89</v>
      </c>
      <c r="L37" s="5"/>
      <c r="M37" s="5">
        <v>12900</v>
      </c>
      <c r="N37" s="5">
        <v>2010</v>
      </c>
      <c r="O37" s="5"/>
      <c r="P37" s="140">
        <v>30300</v>
      </c>
      <c r="Q37" s="33" t="s">
        <v>499</v>
      </c>
      <c r="R37" s="33" t="s">
        <v>500</v>
      </c>
      <c r="S37" s="33" t="s">
        <v>499</v>
      </c>
      <c r="T37" s="33" t="s">
        <v>500</v>
      </c>
      <c r="U37" s="149"/>
      <c r="V37" s="149"/>
    </row>
    <row r="38" spans="2:22" s="146" customFormat="1" ht="42.75" customHeight="1" x14ac:dyDescent="0.2">
      <c r="B38" s="264">
        <v>8</v>
      </c>
      <c r="C38" s="5" t="s">
        <v>64</v>
      </c>
      <c r="D38" s="29" t="s">
        <v>70</v>
      </c>
      <c r="E38" s="31" t="s">
        <v>91</v>
      </c>
      <c r="F38" s="5"/>
      <c r="G38" s="5" t="s">
        <v>78</v>
      </c>
      <c r="H38" s="5" t="s">
        <v>336</v>
      </c>
      <c r="I38" s="5"/>
      <c r="J38" s="5"/>
      <c r="K38" s="5" t="s">
        <v>92</v>
      </c>
      <c r="L38" s="5"/>
      <c r="M38" s="5">
        <v>6000</v>
      </c>
      <c r="N38" s="5">
        <v>1990</v>
      </c>
      <c r="O38" s="5"/>
      <c r="P38" s="140"/>
      <c r="Q38" s="33" t="s">
        <v>491</v>
      </c>
      <c r="R38" s="33" t="s">
        <v>492</v>
      </c>
      <c r="S38" s="33"/>
      <c r="T38" s="33"/>
      <c r="U38" s="149"/>
      <c r="V38" s="149"/>
    </row>
    <row r="39" spans="2:22" s="146" customFormat="1" ht="42.75" customHeight="1" x14ac:dyDescent="0.2">
      <c r="B39" s="264">
        <v>9</v>
      </c>
      <c r="C39" s="5" t="s">
        <v>64</v>
      </c>
      <c r="D39" s="29" t="s">
        <v>71</v>
      </c>
      <c r="E39" s="31" t="s">
        <v>93</v>
      </c>
      <c r="F39" s="5"/>
      <c r="G39" s="5" t="s">
        <v>94</v>
      </c>
      <c r="H39" s="5"/>
      <c r="I39" s="5"/>
      <c r="J39" s="5"/>
      <c r="K39" s="5" t="s">
        <v>95</v>
      </c>
      <c r="L39" s="5"/>
      <c r="M39" s="5">
        <v>8000</v>
      </c>
      <c r="N39" s="5">
        <v>1984</v>
      </c>
      <c r="O39" s="5"/>
      <c r="P39" s="140">
        <v>6400</v>
      </c>
      <c r="Q39" s="33" t="s">
        <v>497</v>
      </c>
      <c r="R39" s="33" t="s">
        <v>498</v>
      </c>
      <c r="S39" s="33" t="s">
        <v>497</v>
      </c>
      <c r="T39" s="33" t="s">
        <v>498</v>
      </c>
      <c r="U39" s="149"/>
      <c r="V39" s="149"/>
    </row>
    <row r="40" spans="2:22" s="146" customFormat="1" ht="42.75" customHeight="1" x14ac:dyDescent="0.2">
      <c r="B40" s="264">
        <v>10</v>
      </c>
      <c r="C40" s="5" t="s">
        <v>65</v>
      </c>
      <c r="D40" s="29" t="s">
        <v>72</v>
      </c>
      <c r="E40" s="31" t="s">
        <v>96</v>
      </c>
      <c r="F40" s="5"/>
      <c r="G40" s="5" t="s">
        <v>342</v>
      </c>
      <c r="H40" s="5"/>
      <c r="I40" s="5">
        <v>3121</v>
      </c>
      <c r="J40" s="5"/>
      <c r="K40" s="5" t="s">
        <v>97</v>
      </c>
      <c r="L40" s="5"/>
      <c r="M40" s="5"/>
      <c r="N40" s="5">
        <v>1986</v>
      </c>
      <c r="O40" s="5"/>
      <c r="P40" s="140">
        <v>10000</v>
      </c>
      <c r="Q40" s="33" t="s">
        <v>495</v>
      </c>
      <c r="R40" s="33" t="s">
        <v>496</v>
      </c>
      <c r="S40" s="33" t="s">
        <v>495</v>
      </c>
      <c r="T40" s="33" t="s">
        <v>496</v>
      </c>
      <c r="U40" s="149"/>
      <c r="V40" s="149"/>
    </row>
    <row r="41" spans="2:22" s="146" customFormat="1" ht="42.75" customHeight="1" x14ac:dyDescent="0.2">
      <c r="B41" s="264">
        <v>11</v>
      </c>
      <c r="C41" s="264" t="s">
        <v>503</v>
      </c>
      <c r="D41" s="265"/>
      <c r="E41" s="31"/>
      <c r="F41" s="264"/>
      <c r="G41" s="264"/>
      <c r="H41" s="264" t="s">
        <v>504</v>
      </c>
      <c r="I41" s="264"/>
      <c r="J41" s="264"/>
      <c r="K41" s="264"/>
      <c r="L41" s="264"/>
      <c r="M41" s="264"/>
      <c r="N41" s="264"/>
      <c r="O41" s="264"/>
      <c r="P41" s="140">
        <v>46000</v>
      </c>
      <c r="Q41" s="33" t="s">
        <v>505</v>
      </c>
      <c r="R41" s="33" t="s">
        <v>506</v>
      </c>
      <c r="S41" s="33" t="s">
        <v>507</v>
      </c>
      <c r="T41" s="33" t="s">
        <v>508</v>
      </c>
      <c r="U41" s="149"/>
      <c r="V41" s="149"/>
    </row>
    <row r="42" spans="2:22" x14ac:dyDescent="0.2">
      <c r="B42" s="348" t="s">
        <v>58</v>
      </c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</row>
    <row r="43" spans="2:22" s="146" customFormat="1" ht="43.5" customHeight="1" x14ac:dyDescent="0.2">
      <c r="B43" s="5">
        <v>1</v>
      </c>
      <c r="C43" s="11" t="s">
        <v>237</v>
      </c>
      <c r="D43" s="39"/>
      <c r="E43" s="11"/>
      <c r="F43" s="11"/>
      <c r="G43" s="5"/>
      <c r="H43" s="11"/>
      <c r="I43" s="11"/>
      <c r="J43" s="11"/>
      <c r="K43" s="11"/>
      <c r="L43" s="11"/>
      <c r="M43" s="11"/>
      <c r="N43" s="11"/>
      <c r="O43" s="11"/>
      <c r="P43" s="24"/>
      <c r="Q43" s="11"/>
      <c r="R43" s="11"/>
      <c r="S43" s="11"/>
      <c r="T43" s="11"/>
      <c r="U43" s="149"/>
      <c r="V43" s="149"/>
    </row>
    <row r="44" spans="2:22" x14ac:dyDescent="0.2">
      <c r="B44" s="348" t="s">
        <v>59</v>
      </c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</row>
    <row r="45" spans="2:22" s="146" customFormat="1" ht="42.75" customHeight="1" x14ac:dyDescent="0.2">
      <c r="B45" s="5">
        <v>1</v>
      </c>
      <c r="C45" s="11" t="s">
        <v>237</v>
      </c>
      <c r="D45" s="39"/>
      <c r="E45" s="11"/>
      <c r="F45" s="11"/>
      <c r="G45" s="5"/>
      <c r="H45" s="11"/>
      <c r="I45" s="11"/>
      <c r="J45" s="11"/>
      <c r="K45" s="11"/>
      <c r="L45" s="11"/>
      <c r="M45" s="11"/>
      <c r="N45" s="11"/>
      <c r="O45" s="11"/>
      <c r="P45" s="24"/>
      <c r="Q45" s="11"/>
      <c r="R45" s="11"/>
      <c r="S45" s="11"/>
      <c r="T45" s="11"/>
      <c r="U45" s="149"/>
      <c r="V45" s="149"/>
    </row>
    <row r="46" spans="2:22" x14ac:dyDescent="0.2">
      <c r="B46" s="348" t="s">
        <v>344</v>
      </c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</row>
    <row r="47" spans="2:22" s="146" customFormat="1" ht="42.75" customHeight="1" x14ac:dyDescent="0.2">
      <c r="B47" s="5">
        <v>1</v>
      </c>
      <c r="C47" s="11" t="s">
        <v>237</v>
      </c>
      <c r="D47" s="39"/>
      <c r="E47" s="11"/>
      <c r="F47" s="11"/>
      <c r="G47" s="5"/>
      <c r="H47" s="11"/>
      <c r="I47" s="11"/>
      <c r="J47" s="11"/>
      <c r="K47" s="11"/>
      <c r="L47" s="11"/>
      <c r="M47" s="11"/>
      <c r="N47" s="11"/>
      <c r="O47" s="11"/>
      <c r="P47" s="24"/>
      <c r="Q47" s="11"/>
      <c r="R47" s="11"/>
      <c r="S47" s="11"/>
      <c r="T47" s="11"/>
      <c r="U47" s="149"/>
      <c r="V47" s="149"/>
    </row>
    <row r="48" spans="2:22" x14ac:dyDescent="0.2">
      <c r="B48" s="348" t="s">
        <v>347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</row>
    <row r="49" spans="2:20" ht="43.5" customHeight="1" x14ac:dyDescent="0.2">
      <c r="B49" s="5">
        <v>1</v>
      </c>
      <c r="C49" s="11" t="s">
        <v>237</v>
      </c>
      <c r="D49" s="39"/>
      <c r="E49" s="11"/>
      <c r="F49" s="11"/>
      <c r="G49" s="5"/>
      <c r="H49" s="11"/>
      <c r="I49" s="11"/>
      <c r="J49" s="11"/>
      <c r="K49" s="11"/>
      <c r="L49" s="11"/>
      <c r="M49" s="11"/>
      <c r="N49" s="11"/>
      <c r="O49" s="11"/>
      <c r="P49" s="24"/>
      <c r="Q49" s="11"/>
      <c r="R49" s="11"/>
      <c r="S49" s="11"/>
      <c r="T49" s="11"/>
    </row>
    <row r="50" spans="2:20" x14ac:dyDescent="0.2">
      <c r="B50" s="348" t="s">
        <v>348</v>
      </c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</row>
    <row r="51" spans="2:20" ht="42.75" customHeight="1" x14ac:dyDescent="0.2">
      <c r="B51" s="5">
        <v>1</v>
      </c>
      <c r="C51" s="11" t="s">
        <v>237</v>
      </c>
      <c r="D51" s="39"/>
      <c r="E51" s="11"/>
      <c r="F51" s="11"/>
      <c r="G51" s="5"/>
      <c r="H51" s="11"/>
      <c r="I51" s="11"/>
      <c r="J51" s="11"/>
      <c r="K51" s="11"/>
      <c r="L51" s="11"/>
      <c r="M51" s="11"/>
      <c r="N51" s="11"/>
      <c r="O51" s="11"/>
      <c r="P51" s="24"/>
      <c r="Q51" s="11"/>
      <c r="R51" s="11"/>
      <c r="S51" s="11"/>
      <c r="T51" s="11"/>
    </row>
    <row r="52" spans="2:20" x14ac:dyDescent="0.2">
      <c r="B52" s="348" t="s">
        <v>60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</row>
    <row r="53" spans="2:20" ht="42.75" customHeight="1" x14ac:dyDescent="0.2">
      <c r="B53" s="5">
        <v>1</v>
      </c>
      <c r="C53" s="11" t="s">
        <v>237</v>
      </c>
      <c r="D53" s="39"/>
      <c r="E53" s="11"/>
      <c r="F53" s="11"/>
      <c r="G53" s="5"/>
      <c r="H53" s="11"/>
      <c r="I53" s="11"/>
      <c r="J53" s="11"/>
      <c r="K53" s="11"/>
      <c r="L53" s="11"/>
      <c r="M53" s="11"/>
      <c r="N53" s="11"/>
      <c r="O53" s="11"/>
      <c r="P53" s="24"/>
      <c r="Q53" s="11"/>
      <c r="R53" s="11"/>
      <c r="S53" s="11"/>
      <c r="T53" s="11"/>
    </row>
    <row r="54" spans="2:20" x14ac:dyDescent="0.2">
      <c r="B54" s="348" t="s">
        <v>100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</row>
    <row r="55" spans="2:20" ht="42.75" customHeight="1" x14ac:dyDescent="0.2">
      <c r="B55" s="5">
        <v>1</v>
      </c>
      <c r="C55" s="11" t="s">
        <v>237</v>
      </c>
      <c r="D55" s="39"/>
      <c r="E55" s="11"/>
      <c r="F55" s="11"/>
      <c r="G55" s="5"/>
      <c r="H55" s="11"/>
      <c r="I55" s="11"/>
      <c r="J55" s="11"/>
      <c r="K55" s="11"/>
      <c r="L55" s="11"/>
      <c r="M55" s="11"/>
      <c r="N55" s="11"/>
      <c r="O55" s="11"/>
      <c r="P55" s="24"/>
      <c r="Q55" s="11"/>
      <c r="R55" s="11"/>
      <c r="S55" s="11"/>
      <c r="T55" s="11"/>
    </row>
    <row r="58" spans="2:20" ht="47.25" customHeight="1" x14ac:dyDescent="0.2">
      <c r="B58" s="157"/>
    </row>
  </sheetData>
  <mergeCells count="29">
    <mergeCell ref="F4:F6"/>
    <mergeCell ref="O4:O6"/>
    <mergeCell ref="B54:T54"/>
    <mergeCell ref="B50:T50"/>
    <mergeCell ref="B52:T52"/>
    <mergeCell ref="B48:T48"/>
    <mergeCell ref="B44:T44"/>
    <mergeCell ref="B7:T7"/>
    <mergeCell ref="B28:T28"/>
    <mergeCell ref="B46:T46"/>
    <mergeCell ref="B30:T30"/>
    <mergeCell ref="B42:T42"/>
    <mergeCell ref="B26:T26"/>
    <mergeCell ref="B3:T3"/>
    <mergeCell ref="M4:M6"/>
    <mergeCell ref="N4:N6"/>
    <mergeCell ref="Q4:R5"/>
    <mergeCell ref="S4:T5"/>
    <mergeCell ref="C4:C6"/>
    <mergeCell ref="K4:K6"/>
    <mergeCell ref="I4:I6"/>
    <mergeCell ref="B4:B6"/>
    <mergeCell ref="J4:J6"/>
    <mergeCell ref="L4:L6"/>
    <mergeCell ref="E4:E6"/>
    <mergeCell ref="D4:D6"/>
    <mergeCell ref="G4:G6"/>
    <mergeCell ref="H4:H6"/>
    <mergeCell ref="P4:P6"/>
  </mergeCells>
  <phoneticPr fontId="0" type="noConversion"/>
  <pageMargins left="0.51181102362204722" right="0.47244094488188981" top="0.9055118110236221" bottom="0.55118110236220474" header="0.51181102362204722" footer="0.23622047244094491"/>
  <pageSetup paperSize="9" scale="46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="60" zoomScaleNormal="100" zoomScalePageLayoutView="120" workbookViewId="0">
      <selection activeCell="F11" sqref="F11"/>
    </sheetView>
  </sheetViews>
  <sheetFormatPr defaultRowHeight="12.75" x14ac:dyDescent="0.2"/>
  <cols>
    <col min="1" max="1" width="9.140625" style="34" customWidth="1"/>
    <col min="2" max="2" width="33.7109375" style="34" customWidth="1"/>
    <col min="3" max="3" width="22.85546875" style="34" customWidth="1"/>
    <col min="4" max="4" width="18.7109375" style="34" customWidth="1"/>
    <col min="5" max="8" width="18.140625" style="34" customWidth="1"/>
    <col min="9" max="16384" width="9.140625" style="34"/>
  </cols>
  <sheetData>
    <row r="1" spans="1:15" s="225" customFormat="1" x14ac:dyDescent="0.2">
      <c r="A1" s="224" t="s">
        <v>454</v>
      </c>
      <c r="B1" s="226"/>
      <c r="E1" s="227"/>
      <c r="F1" s="227"/>
      <c r="H1" s="227"/>
      <c r="I1" s="227"/>
      <c r="J1" s="227"/>
      <c r="K1" s="228"/>
      <c r="O1" s="229"/>
    </row>
    <row r="3" spans="1:15" ht="41.25" customHeight="1" x14ac:dyDescent="0.2">
      <c r="A3" s="1" t="s">
        <v>5</v>
      </c>
      <c r="B3" s="2" t="s">
        <v>30</v>
      </c>
      <c r="C3" s="3" t="s">
        <v>31</v>
      </c>
      <c r="D3" s="4" t="s">
        <v>32</v>
      </c>
    </row>
    <row r="4" spans="1:15" s="212" customFormat="1" ht="29.25" customHeight="1" x14ac:dyDescent="0.2">
      <c r="A4" s="252">
        <v>1</v>
      </c>
      <c r="B4" s="251" t="s">
        <v>38</v>
      </c>
      <c r="C4" s="162">
        <v>2000000</v>
      </c>
      <c r="D4" s="162">
        <v>0</v>
      </c>
    </row>
    <row r="5" spans="1:15" s="212" customFormat="1" ht="29.25" customHeight="1" x14ac:dyDescent="0.2">
      <c r="A5" s="252">
        <v>2</v>
      </c>
      <c r="B5" s="185" t="s">
        <v>42</v>
      </c>
      <c r="C5" s="162">
        <v>189675.13</v>
      </c>
      <c r="D5" s="162">
        <v>0</v>
      </c>
    </row>
    <row r="6" spans="1:15" s="212" customFormat="1" ht="29.25" customHeight="1" x14ac:dyDescent="0.2">
      <c r="A6" s="252">
        <v>3</v>
      </c>
      <c r="B6" s="185" t="s">
        <v>44</v>
      </c>
      <c r="C6" s="253">
        <v>29127.11</v>
      </c>
      <c r="D6" s="253">
        <v>214480</v>
      </c>
    </row>
    <row r="7" spans="1:15" s="212" customFormat="1" ht="29.25" customHeight="1" x14ac:dyDescent="0.2">
      <c r="A7" s="252" t="s">
        <v>370</v>
      </c>
      <c r="B7" s="185" t="s">
        <v>362</v>
      </c>
      <c r="C7" s="253">
        <v>43043.6</v>
      </c>
      <c r="D7" s="253">
        <v>33031</v>
      </c>
    </row>
    <row r="8" spans="1:15" s="212" customFormat="1" ht="29.25" customHeight="1" x14ac:dyDescent="0.2">
      <c r="A8" s="252" t="s">
        <v>371</v>
      </c>
      <c r="B8" s="185" t="s">
        <v>363</v>
      </c>
      <c r="C8" s="253">
        <v>12213</v>
      </c>
      <c r="D8" s="253">
        <v>47059</v>
      </c>
    </row>
    <row r="9" spans="1:15" s="212" customFormat="1" ht="29.25" customHeight="1" x14ac:dyDescent="0.2">
      <c r="A9" s="252">
        <v>4</v>
      </c>
      <c r="B9" s="8" t="s">
        <v>46</v>
      </c>
      <c r="C9" s="162">
        <v>0</v>
      </c>
      <c r="D9" s="162">
        <v>0</v>
      </c>
    </row>
    <row r="10" spans="1:15" s="212" customFormat="1" ht="29.25" customHeight="1" x14ac:dyDescent="0.2">
      <c r="A10" s="93">
        <v>5</v>
      </c>
      <c r="B10" s="8" t="s">
        <v>98</v>
      </c>
      <c r="C10" s="162">
        <v>380182.58</v>
      </c>
      <c r="D10" s="162">
        <v>39522.980000000003</v>
      </c>
    </row>
    <row r="11" spans="1:15" s="212" customFormat="1" ht="29.25" customHeight="1" x14ac:dyDescent="0.2">
      <c r="A11" s="93">
        <v>6</v>
      </c>
      <c r="B11" s="8" t="s">
        <v>49</v>
      </c>
      <c r="C11" s="162">
        <v>23000</v>
      </c>
      <c r="D11" s="162">
        <v>0</v>
      </c>
    </row>
    <row r="12" spans="1:15" s="254" customFormat="1" ht="29.25" customHeight="1" x14ac:dyDescent="0.2">
      <c r="A12" s="255">
        <v>7</v>
      </c>
      <c r="B12" s="8" t="s">
        <v>343</v>
      </c>
      <c r="C12" s="256">
        <v>190117.38</v>
      </c>
      <c r="D12" s="257">
        <v>25785.42</v>
      </c>
    </row>
    <row r="13" spans="1:15" s="212" customFormat="1" ht="29.25" customHeight="1" x14ac:dyDescent="0.2">
      <c r="A13" s="93">
        <v>8</v>
      </c>
      <c r="B13" s="8" t="s">
        <v>345</v>
      </c>
      <c r="C13" s="250">
        <f>191293.68+599+499</f>
        <v>192391.67999999999</v>
      </c>
      <c r="D13" s="250">
        <v>38298.980000000003</v>
      </c>
    </row>
    <row r="14" spans="1:15" ht="29.25" customHeight="1" x14ac:dyDescent="0.2">
      <c r="A14" s="5">
        <v>9</v>
      </c>
      <c r="B14" s="8" t="s">
        <v>346</v>
      </c>
      <c r="C14" s="162">
        <f>35358.93+3132.81</f>
        <v>38491.74</v>
      </c>
      <c r="D14" s="162">
        <v>0</v>
      </c>
    </row>
    <row r="15" spans="1:15" s="212" customFormat="1" ht="29.25" customHeight="1" x14ac:dyDescent="0.2">
      <c r="A15" s="93">
        <v>10</v>
      </c>
      <c r="B15" s="8" t="s">
        <v>54</v>
      </c>
      <c r="C15" s="162">
        <v>144585.94</v>
      </c>
      <c r="D15" s="162">
        <v>16734.22</v>
      </c>
    </row>
    <row r="16" spans="1:15" s="212" customFormat="1" ht="29.25" customHeight="1" x14ac:dyDescent="0.2">
      <c r="A16" s="93">
        <v>11</v>
      </c>
      <c r="B16" s="8" t="s">
        <v>99</v>
      </c>
      <c r="C16" s="250">
        <v>29926.6</v>
      </c>
      <c r="D16" s="250">
        <v>0</v>
      </c>
    </row>
    <row r="17" spans="1:4" s="212" customFormat="1" ht="29.25" customHeight="1" x14ac:dyDescent="0.2">
      <c r="A17" s="93">
        <v>12</v>
      </c>
      <c r="B17" s="251" t="s">
        <v>391</v>
      </c>
      <c r="C17" s="250">
        <v>25000</v>
      </c>
      <c r="D17" s="250">
        <v>0</v>
      </c>
    </row>
    <row r="18" spans="1:4" ht="29.25" customHeight="1" x14ac:dyDescent="0.2">
      <c r="A18" s="6"/>
      <c r="B18" s="1" t="s">
        <v>15</v>
      </c>
      <c r="C18" s="7">
        <f>SUM(C4:C17)</f>
        <v>3297754.7600000002</v>
      </c>
      <c r="D18" s="7">
        <f>SUM(D4:D17)</f>
        <v>414911.6</v>
      </c>
    </row>
    <row r="19" spans="1:4" x14ac:dyDescent="0.2">
      <c r="D19" s="262"/>
    </row>
    <row r="35" ht="4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view="pageBreakPreview" zoomScale="60" zoomScaleNormal="100" workbookViewId="0">
      <selection activeCell="N12" sqref="N12"/>
    </sheetView>
  </sheetViews>
  <sheetFormatPr defaultRowHeight="12.75" x14ac:dyDescent="0.2"/>
  <cols>
    <col min="1" max="1" width="12.42578125" customWidth="1"/>
    <col min="2" max="2" width="17.7109375" customWidth="1"/>
    <col min="3" max="3" width="25.5703125" customWidth="1"/>
  </cols>
  <sheetData>
    <row r="1" spans="1:10" s="219" customFormat="1" x14ac:dyDescent="0.2">
      <c r="A1" s="218" t="s">
        <v>450</v>
      </c>
      <c r="C1" s="220"/>
      <c r="D1" s="220"/>
      <c r="E1" s="220"/>
      <c r="F1" s="220"/>
      <c r="G1" s="220"/>
      <c r="H1" s="220"/>
      <c r="I1" s="220"/>
      <c r="J1" s="220"/>
    </row>
    <row r="2" spans="1:10" s="219" customFormat="1" x14ac:dyDescent="0.2">
      <c r="A2" s="218"/>
      <c r="C2" s="220"/>
      <c r="D2" s="220"/>
      <c r="E2" s="220"/>
      <c r="F2" s="220"/>
      <c r="G2" s="220"/>
      <c r="H2" s="220"/>
      <c r="I2" s="220"/>
      <c r="J2" s="220"/>
    </row>
    <row r="3" spans="1:10" s="219" customFormat="1" ht="28.5" customHeight="1" x14ac:dyDescent="0.2">
      <c r="A3" s="221" t="s">
        <v>451</v>
      </c>
      <c r="B3" s="222" t="s">
        <v>452</v>
      </c>
      <c r="C3" s="235" t="s">
        <v>458</v>
      </c>
    </row>
    <row r="4" spans="1:10" s="219" customFormat="1" x14ac:dyDescent="0.2">
      <c r="A4" s="239">
        <v>2012</v>
      </c>
      <c r="B4" s="239" t="s">
        <v>453</v>
      </c>
      <c r="C4" s="238"/>
    </row>
    <row r="5" spans="1:10" s="219" customFormat="1" x14ac:dyDescent="0.2">
      <c r="A5" s="352">
        <v>2013</v>
      </c>
      <c r="B5" s="240">
        <v>200</v>
      </c>
      <c r="C5" s="238" t="s">
        <v>465</v>
      </c>
    </row>
    <row r="6" spans="1:10" s="219" customFormat="1" x14ac:dyDescent="0.2">
      <c r="A6" s="353"/>
      <c r="B6" s="240">
        <v>340</v>
      </c>
      <c r="C6" s="238" t="s">
        <v>459</v>
      </c>
    </row>
    <row r="7" spans="1:10" s="219" customFormat="1" x14ac:dyDescent="0.2">
      <c r="A7" s="353"/>
      <c r="B7" s="240">
        <v>483.96</v>
      </c>
      <c r="C7" s="238" t="s">
        <v>464</v>
      </c>
    </row>
    <row r="8" spans="1:10" s="219" customFormat="1" x14ac:dyDescent="0.2">
      <c r="A8" s="353"/>
      <c r="B8" s="240">
        <v>560.01</v>
      </c>
      <c r="C8" s="238" t="s">
        <v>459</v>
      </c>
    </row>
    <row r="9" spans="1:10" s="219" customFormat="1" ht="25.5" x14ac:dyDescent="0.2">
      <c r="A9" s="354"/>
      <c r="B9" s="240">
        <v>405.42</v>
      </c>
      <c r="C9" s="238" t="s">
        <v>460</v>
      </c>
    </row>
    <row r="10" spans="1:10" s="219" customFormat="1" x14ac:dyDescent="0.2">
      <c r="A10" s="351">
        <v>2014</v>
      </c>
      <c r="B10" s="240">
        <v>649.57000000000005</v>
      </c>
      <c r="C10" s="238" t="s">
        <v>461</v>
      </c>
    </row>
    <row r="11" spans="1:10" s="219" customFormat="1" ht="38.25" x14ac:dyDescent="0.2">
      <c r="A11" s="351"/>
      <c r="B11" s="240">
        <v>410.82</v>
      </c>
      <c r="C11" s="238" t="s">
        <v>466</v>
      </c>
    </row>
    <row r="12" spans="1:10" s="219" customFormat="1" ht="38.25" x14ac:dyDescent="0.2">
      <c r="A12" s="351"/>
      <c r="B12" s="241">
        <v>2432.87</v>
      </c>
      <c r="C12" s="238" t="s">
        <v>463</v>
      </c>
    </row>
    <row r="13" spans="1:10" s="219" customFormat="1" ht="25.5" x14ac:dyDescent="0.2">
      <c r="A13" s="351"/>
      <c r="B13" s="241">
        <v>3692</v>
      </c>
      <c r="C13" s="238" t="s">
        <v>467</v>
      </c>
    </row>
    <row r="14" spans="1:10" s="219" customFormat="1" ht="25.5" x14ac:dyDescent="0.2">
      <c r="A14" s="351"/>
      <c r="B14" s="241">
        <v>1481</v>
      </c>
      <c r="C14" s="238" t="s">
        <v>468</v>
      </c>
    </row>
    <row r="15" spans="1:10" s="219" customFormat="1" x14ac:dyDescent="0.2">
      <c r="A15" s="351">
        <v>2015</v>
      </c>
      <c r="B15" s="241">
        <v>2619.2399999999998</v>
      </c>
      <c r="C15" s="238" t="s">
        <v>461</v>
      </c>
    </row>
    <row r="16" spans="1:10" s="219" customFormat="1" ht="25.5" x14ac:dyDescent="0.2">
      <c r="A16" s="351"/>
      <c r="B16" s="241">
        <v>610.08000000000004</v>
      </c>
      <c r="C16" s="238" t="s">
        <v>462</v>
      </c>
    </row>
    <row r="17" spans="1:3" s="219" customFormat="1" x14ac:dyDescent="0.2">
      <c r="A17" s="236" t="s">
        <v>15</v>
      </c>
      <c r="B17" s="223">
        <f>SUM(B5:B16)</f>
        <v>13884.97</v>
      </c>
      <c r="C17" s="237"/>
    </row>
  </sheetData>
  <mergeCells count="3">
    <mergeCell ref="A15:A16"/>
    <mergeCell ref="A10:A14"/>
    <mergeCell ref="A5:A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budynki</vt:lpstr>
      <vt:lpstr>elektronika</vt:lpstr>
      <vt:lpstr>auta</vt:lpstr>
      <vt:lpstr>środki trwałe</vt:lpstr>
      <vt:lpstr>szkody</vt:lpstr>
      <vt:lpstr>auta!Obszar_wydruku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8</cp:lastModifiedBy>
  <cp:lastPrinted>2015-09-28T11:14:51Z</cp:lastPrinted>
  <dcterms:created xsi:type="dcterms:W3CDTF">2003-03-13T10:23:20Z</dcterms:created>
  <dcterms:modified xsi:type="dcterms:W3CDTF">2015-10-06T06:49:44Z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